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2"/>
  </bookViews>
  <sheets>
    <sheet name="QLKT (3)" sheetId="1" r:id="rId1"/>
    <sheet name="QLKT  (2)" sheetId="2" r:id="rId2"/>
    <sheet name="QLKT (1)" sheetId="3" r:id="rId3"/>
  </sheets>
  <definedNames>
    <definedName name="_xlnm.Print_Area" localSheetId="1">'QLKT  (2)'!$A$1:$P$92</definedName>
    <definedName name="_xlnm.Print_Area" localSheetId="2">'QLKT (1)'!$A$1:$P$94</definedName>
    <definedName name="_xlnm.Print_Area" localSheetId="0">'QLKT (3)'!$A$1:$P$108</definedName>
    <definedName name="_xlnm.Print_Titles" localSheetId="1">'QLKT  (2)'!$28:$28</definedName>
    <definedName name="_xlnm.Print_Titles" localSheetId="2">'QLKT (1)'!$28:$28</definedName>
    <definedName name="_xlnm.Print_Titles" localSheetId="0">'QLKT (3)'!$28:$28</definedName>
  </definedNames>
  <calcPr fullCalcOnLoad="1"/>
</workbook>
</file>

<file path=xl/sharedStrings.xml><?xml version="1.0" encoding="utf-8"?>
<sst xmlns="http://schemas.openxmlformats.org/spreadsheetml/2006/main" count="706" uniqueCount="497">
  <si>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</si>
  <si>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</si>
  <si>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</si>
  <si>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</si>
  <si>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</si>
  <si>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</si>
  <si>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</si>
  <si>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</si>
  <si>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</si>
  <si>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</si>
  <si>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</si>
  <si>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</si>
  <si>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</si>
  <si>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</si>
  <si>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</si>
  <si>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</si>
  <si>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</si>
  <si>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</si>
  <si>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</si>
  <si>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</si>
  <si>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</si>
  <si>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</si>
  <si>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</si>
  <si>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</si>
  <si>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</si>
  <si>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</si>
  <si>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</si>
  <si>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</si>
  <si>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</si>
  <si>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</si>
  <si>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</si>
  <si>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Nguyễn Thị </t>
  </si>
  <si>
    <t xml:space="preserve">Trần Văn </t>
  </si>
  <si>
    <t>Giáo viên</t>
  </si>
  <si>
    <t>(Ký và ghi rõ họ tên chức danh)</t>
  </si>
  <si>
    <t>NGÀNH: QUẢN LÝ KINH TẾ                      CHUYÊN NGÀNH: QUẢN LÝ KINH TẾ</t>
  </si>
  <si>
    <t xml:space="preserve">Nguyễn Ngọc </t>
  </si>
  <si>
    <t xml:space="preserve">Trần Thị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</si>
  <si>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</si>
  <si>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Anh</t>
  </si>
  <si>
    <t xml:space="preserve">Phạm Thị </t>
  </si>
  <si>
    <t>Dương</t>
  </si>
  <si>
    <t>Hà</t>
  </si>
  <si>
    <t>Hải</t>
  </si>
  <si>
    <t>Hạnh</t>
  </si>
  <si>
    <t>Hằng</t>
  </si>
  <si>
    <t>Hiền</t>
  </si>
  <si>
    <t>Hiếu</t>
  </si>
  <si>
    <t>Hoa</t>
  </si>
  <si>
    <t>Huệ</t>
  </si>
  <si>
    <t>Huy</t>
  </si>
  <si>
    <t>Hưng</t>
  </si>
  <si>
    <t>Hương</t>
  </si>
  <si>
    <t>Kiên</t>
  </si>
  <si>
    <t>Lan</t>
  </si>
  <si>
    <t>Liên</t>
  </si>
  <si>
    <t>Linh</t>
  </si>
  <si>
    <t>Ly</t>
  </si>
  <si>
    <t>Minh</t>
  </si>
  <si>
    <t>Nam</t>
  </si>
  <si>
    <t>Ngọc</t>
  </si>
  <si>
    <t>Nhung</t>
  </si>
  <si>
    <t>Phương</t>
  </si>
  <si>
    <t>Phượng</t>
  </si>
  <si>
    <t>Sơn</t>
  </si>
  <si>
    <t>Thanh</t>
  </si>
  <si>
    <t>Thành</t>
  </si>
  <si>
    <t>Thoa</t>
  </si>
  <si>
    <t>Trung</t>
  </si>
  <si>
    <t>Tú</t>
  </si>
  <si>
    <t>Tuấn</t>
  </si>
  <si>
    <t>Vinh</t>
  </si>
  <si>
    <t>Xuân</t>
  </si>
  <si>
    <t>Bình</t>
  </si>
  <si>
    <t>Cường</t>
  </si>
  <si>
    <t>Dung</t>
  </si>
  <si>
    <t>Đạt</t>
  </si>
  <si>
    <t>Giang</t>
  </si>
  <si>
    <t xml:space="preserve">Nguyễn Tuấn </t>
  </si>
  <si>
    <t>Hường</t>
  </si>
  <si>
    <t>Nga</t>
  </si>
  <si>
    <t>Quang</t>
  </si>
  <si>
    <t>Tâm</t>
  </si>
  <si>
    <t>Thái</t>
  </si>
  <si>
    <t>Thảo</t>
  </si>
  <si>
    <t>Thu</t>
  </si>
  <si>
    <t>Thúy</t>
  </si>
  <si>
    <t>Tiến</t>
  </si>
  <si>
    <t>Trang</t>
  </si>
  <si>
    <t>Tùng</t>
  </si>
  <si>
    <t>Chiến</t>
  </si>
  <si>
    <t xml:space="preserve">Nguyễn Tiến </t>
  </si>
  <si>
    <t>Mai</t>
  </si>
  <si>
    <t>Phúc</t>
  </si>
  <si>
    <t>Thắng</t>
  </si>
  <si>
    <t>Vân</t>
  </si>
  <si>
    <t>Bắc</t>
  </si>
  <si>
    <t>Dũng</t>
  </si>
  <si>
    <t>Thủy</t>
  </si>
  <si>
    <t>Tuyến</t>
  </si>
  <si>
    <t>20/02/1986</t>
  </si>
  <si>
    <t>Quân</t>
  </si>
  <si>
    <t>Thương</t>
  </si>
  <si>
    <t>An</t>
  </si>
  <si>
    <t>Hiển</t>
  </si>
  <si>
    <t>Hoàng</t>
  </si>
  <si>
    <t>Chi</t>
  </si>
  <si>
    <t xml:space="preserve">Đào Đức </t>
  </si>
  <si>
    <t>10/12/1989</t>
  </si>
  <si>
    <t>Phong</t>
  </si>
  <si>
    <t xml:space="preserve">Nguyễn Đăng </t>
  </si>
  <si>
    <t>12/05/1989</t>
  </si>
  <si>
    <t>24/09/1987</t>
  </si>
  <si>
    <t>Việt</t>
  </si>
  <si>
    <t>10/10/1989</t>
  </si>
  <si>
    <t xml:space="preserve">Hoàng Minh </t>
  </si>
  <si>
    <t>Ba</t>
  </si>
  <si>
    <t>Chính</t>
  </si>
  <si>
    <t>Lợi</t>
  </si>
  <si>
    <t>Lân</t>
  </si>
  <si>
    <t>Lê</t>
  </si>
  <si>
    <t>Nguyên</t>
  </si>
  <si>
    <t>Chuyển từ lớp 3 sang</t>
  </si>
  <si>
    <t>29/09/1988</t>
  </si>
  <si>
    <t>Quỳnh</t>
  </si>
  <si>
    <t xml:space="preserve">Trịnh Thị </t>
  </si>
  <si>
    <t>25/11/1988</t>
  </si>
  <si>
    <t>Ánh</t>
  </si>
  <si>
    <t xml:space="preserve">Nguyễn Thùy </t>
  </si>
  <si>
    <t xml:space="preserve">Đinh Công </t>
  </si>
  <si>
    <t>12/09/1979</t>
  </si>
  <si>
    <t>Na</t>
  </si>
  <si>
    <t>15/11/1984</t>
  </si>
  <si>
    <t>Thùy</t>
  </si>
  <si>
    <t>26/04/1988</t>
  </si>
  <si>
    <t>28/06/1989</t>
  </si>
  <si>
    <t>17/10/1977</t>
  </si>
  <si>
    <t>08/09/1980</t>
  </si>
  <si>
    <t>21/04/1985</t>
  </si>
  <si>
    <t>30/09/1982</t>
  </si>
  <si>
    <t>27/07/1975</t>
  </si>
  <si>
    <t xml:space="preserve">Đặng Thanh </t>
  </si>
  <si>
    <t>25/11/1981</t>
  </si>
  <si>
    <t>16/10/1984</t>
  </si>
  <si>
    <t>13/02/1982</t>
  </si>
  <si>
    <t>16/01/1987</t>
  </si>
  <si>
    <t>18/05/1982</t>
  </si>
  <si>
    <t>21/11/1988</t>
  </si>
  <si>
    <t>20/09/1979</t>
  </si>
  <si>
    <t>28/04/1982</t>
  </si>
  <si>
    <t>30/03/1986</t>
  </si>
  <si>
    <t>02/10/1987</t>
  </si>
  <si>
    <t xml:space="preserve">Hoàng Thị Diệu </t>
  </si>
  <si>
    <t>18/08/1990</t>
  </si>
  <si>
    <t>09/01/1986</t>
  </si>
  <si>
    <t>02/05/1985</t>
  </si>
  <si>
    <t>Nguyễn Minh</t>
  </si>
  <si>
    <t>Lê Đức</t>
  </si>
  <si>
    <t>Nguyễn Hữu</t>
  </si>
  <si>
    <t>04/08/1984</t>
  </si>
  <si>
    <t>Trần Thị</t>
  </si>
  <si>
    <t>Nguyễn Thị</t>
  </si>
  <si>
    <t>Lê Thị</t>
  </si>
  <si>
    <t>Đỗ Thị</t>
  </si>
  <si>
    <t>06/04/1983</t>
  </si>
  <si>
    <t>Nguyễn Hồng</t>
  </si>
  <si>
    <t>Nguyễn Thị Thu</t>
  </si>
  <si>
    <t>Nguyễn Thị Thùy</t>
  </si>
  <si>
    <t>Nguyễn Văn</t>
  </si>
  <si>
    <t>Nguyễn Thị Ngọc</t>
  </si>
  <si>
    <t>Hà Nội, ngày ….. tháng …….  năm 2015</t>
  </si>
  <si>
    <t>Vũ Văn</t>
  </si>
  <si>
    <t>Hoàng Thị</t>
  </si>
  <si>
    <t>Nguyễn Quỳnh</t>
  </si>
  <si>
    <t>Chu Thị</t>
  </si>
  <si>
    <t>21/10/1981</t>
  </si>
  <si>
    <t>Đỗ Văn</t>
  </si>
  <si>
    <t>Nguyễn Xuân</t>
  </si>
  <si>
    <t>Nguyễn Thị Mai</t>
  </si>
  <si>
    <t>03/07/1990</t>
  </si>
  <si>
    <t>Nguyễn Tiến</t>
  </si>
  <si>
    <t>14/10/1989</t>
  </si>
  <si>
    <t>Nguyễn Quang</t>
  </si>
  <si>
    <t>Chu Thị Lan</t>
  </si>
  <si>
    <t>Nguyễn Thu</t>
  </si>
  <si>
    <t>Trần Thanh</t>
  </si>
  <si>
    <t>27/11/1988</t>
  </si>
  <si>
    <t>Lê Anh</t>
  </si>
  <si>
    <t>15/03/1985</t>
  </si>
  <si>
    <t>Vũ Quang</t>
  </si>
  <si>
    <t>Bùi Văn</t>
  </si>
  <si>
    <t>Quảng</t>
  </si>
  <si>
    <t>16/11/1987</t>
  </si>
  <si>
    <t>Hoàng Anh</t>
  </si>
  <si>
    <t>20/05/1979</t>
  </si>
  <si>
    <t xml:space="preserve">Dương Việt </t>
  </si>
  <si>
    <t>Lê Xuân</t>
  </si>
  <si>
    <t>Nguyễn Đức</t>
  </si>
  <si>
    <t>Phạm Công</t>
  </si>
  <si>
    <t xml:space="preserve">Đỗ Xuân </t>
  </si>
  <si>
    <t>01/02/1973</t>
  </si>
  <si>
    <t>Nguyễn Bá</t>
  </si>
  <si>
    <t>Cao Đức</t>
  </si>
  <si>
    <t>Phạm Mạnh Hùng</t>
  </si>
  <si>
    <t>12/09/1988</t>
  </si>
  <si>
    <t>03/05/1984</t>
  </si>
  <si>
    <t>Võ Tá Tuấn</t>
  </si>
  <si>
    <t>20/09/1989</t>
  </si>
  <si>
    <t>17/01/1981</t>
  </si>
  <si>
    <t>24/07/1985</t>
  </si>
  <si>
    <t>Nguyễn Liêm</t>
  </si>
  <si>
    <t>Nguyễn Hùng</t>
  </si>
  <si>
    <t>28/06/1986</t>
  </si>
  <si>
    <t>07/01/1989</t>
  </si>
  <si>
    <t>21/01/1985</t>
  </si>
  <si>
    <t>Bùi Trung</t>
  </si>
  <si>
    <t>18/11/1986</t>
  </si>
  <si>
    <t>Nguyễn Trung</t>
  </si>
  <si>
    <t>13/04/1984</t>
  </si>
  <si>
    <t>Đàm Cảnh</t>
  </si>
  <si>
    <t>29/10/1980</t>
  </si>
  <si>
    <t>06/09/1986</t>
  </si>
  <si>
    <t>Đào</t>
  </si>
  <si>
    <t>Vũ Thanh</t>
  </si>
  <si>
    <t xml:space="preserve">Đoan </t>
  </si>
  <si>
    <t>02/04/1985</t>
  </si>
  <si>
    <t>Lê Trường</t>
  </si>
  <si>
    <t>20/04/1982</t>
  </si>
  <si>
    <t>Đinh Mạnh</t>
  </si>
  <si>
    <t>26/05/1982</t>
  </si>
  <si>
    <t>Nguyễn Khắc</t>
  </si>
  <si>
    <t>25/11/1979</t>
  </si>
  <si>
    <t>Quách Minh</t>
  </si>
  <si>
    <t>31/03/1987</t>
  </si>
  <si>
    <t xml:space="preserve">Đặng Thị Thu </t>
  </si>
  <si>
    <t>07/05/1986</t>
  </si>
  <si>
    <t>05/09/1985</t>
  </si>
  <si>
    <t>Đặng Huy</t>
  </si>
  <si>
    <t>14/02/1989</t>
  </si>
  <si>
    <t>26/11/1986</t>
  </si>
  <si>
    <t xml:space="preserve">Tạ Quang </t>
  </si>
  <si>
    <t xml:space="preserve">Nguyễn Quỳnh </t>
  </si>
  <si>
    <t>Khuất Thị Thanh</t>
  </si>
  <si>
    <t>07/12/1973</t>
  </si>
  <si>
    <t>Hoàng Thị Thu</t>
  </si>
  <si>
    <t>28/10/1973</t>
  </si>
  <si>
    <t>06/09/1987</t>
  </si>
  <si>
    <t>Lam</t>
  </si>
  <si>
    <t>20/03/1978</t>
  </si>
  <si>
    <t>Đặng Thùy</t>
  </si>
  <si>
    <t>Trần Thị Phương</t>
  </si>
  <si>
    <t>Hoàng Mai</t>
  </si>
  <si>
    <t>04/03/1981</t>
  </si>
  <si>
    <t>Phạm Thị Thu</t>
  </si>
  <si>
    <t>19/04/1990</t>
  </si>
  <si>
    <t>Hồ Đức</t>
  </si>
  <si>
    <t>17/10/1989</t>
  </si>
  <si>
    <t>Luyện</t>
  </si>
  <si>
    <t>17/04/1987</t>
  </si>
  <si>
    <t>Nguyễn Nghiêm</t>
  </si>
  <si>
    <t>Lượng</t>
  </si>
  <si>
    <t>01/09/1977</t>
  </si>
  <si>
    <t>Dương Thị</t>
  </si>
  <si>
    <t>04/06/1988</t>
  </si>
  <si>
    <t>19/02/1982</t>
  </si>
  <si>
    <t>Thái Thị</t>
  </si>
  <si>
    <t xml:space="preserve">Đặng Hoài </t>
  </si>
  <si>
    <t>26/09/1984</t>
  </si>
  <si>
    <t>Nguyễn Bích</t>
  </si>
  <si>
    <t>Vũ Thị Vân</t>
  </si>
  <si>
    <t>20/06/1983</t>
  </si>
  <si>
    <t>12/05/1977</t>
  </si>
  <si>
    <t>21/02/1990</t>
  </si>
  <si>
    <t>24/12/1987</t>
  </si>
  <si>
    <t>30/11/1990</t>
  </si>
  <si>
    <t>20/10/1988</t>
  </si>
  <si>
    <t>04/02/1967</t>
  </si>
  <si>
    <t>Nguyễn Duy</t>
  </si>
  <si>
    <t>27/08/1983</t>
  </si>
  <si>
    <t>Trần</t>
  </si>
  <si>
    <t>11/05/1979</t>
  </si>
  <si>
    <t>Kiều Minh</t>
  </si>
  <si>
    <t>18/06/1980</t>
  </si>
  <si>
    <t>Trần Ngọc</t>
  </si>
  <si>
    <t>09/05/1977</t>
  </si>
  <si>
    <t>Trần Anh</t>
  </si>
  <si>
    <t>Tạ Công</t>
  </si>
  <si>
    <t>05/09/1972</t>
  </si>
  <si>
    <t>Đào Hồng</t>
  </si>
  <si>
    <t>30/12/1988</t>
  </si>
  <si>
    <t>Nguyễn Thị Lương</t>
  </si>
  <si>
    <t>18/04/1978</t>
  </si>
  <si>
    <t>Lê Huy</t>
  </si>
  <si>
    <t xml:space="preserve">Thành </t>
  </si>
  <si>
    <t>07/05/1983</t>
  </si>
  <si>
    <t>Võ Thị</t>
  </si>
  <si>
    <t>Trần Chiến</t>
  </si>
  <si>
    <t>03/06/1978</t>
  </si>
  <si>
    <t>09/07/1984</t>
  </si>
  <si>
    <t>Vũ Ngọc</t>
  </si>
  <si>
    <t>09/10/1989</t>
  </si>
  <si>
    <t>Lê Quỳnh</t>
  </si>
  <si>
    <t>23/07/1985</t>
  </si>
  <si>
    <t>Chu Thị Ngọc</t>
  </si>
  <si>
    <t>Trâm</t>
  </si>
  <si>
    <t>20/04/1980</t>
  </si>
  <si>
    <t>Phan Thị Hải</t>
  </si>
  <si>
    <t>18/05/1983</t>
  </si>
  <si>
    <t>Chu Minh</t>
  </si>
  <si>
    <t>23/06/1989</t>
  </si>
  <si>
    <t>Lê Văn</t>
  </si>
  <si>
    <t>Nguyễn Thị Bích</t>
  </si>
  <si>
    <t>Đoàn Thị Thanh</t>
  </si>
  <si>
    <t>06/08/1987</t>
  </si>
  <si>
    <t xml:space="preserve">Phạm Kiều </t>
  </si>
  <si>
    <t>14/03/1982</t>
  </si>
  <si>
    <t>: QH-2014-E.CH(QLKT 3)</t>
  </si>
  <si>
    <t>Vương Thị Hải</t>
  </si>
  <si>
    <t>12/10/1988</t>
  </si>
  <si>
    <t>14/10/1979</t>
  </si>
  <si>
    <t>Nguyễn Vân</t>
  </si>
  <si>
    <t>21/01/1988</t>
  </si>
  <si>
    <t>Vũ Hải</t>
  </si>
  <si>
    <t>Bằng</t>
  </si>
  <si>
    <t>14/04/1972</t>
  </si>
  <si>
    <t>Nguyễn Hòa</t>
  </si>
  <si>
    <t xml:space="preserve">Trịnh Thị Mai </t>
  </si>
  <si>
    <t>Nguyễn Thị Kim</t>
  </si>
  <si>
    <t>04/06/1977</t>
  </si>
  <si>
    <t>Vũ Minh</t>
  </si>
  <si>
    <t>13/01/1985</t>
  </si>
  <si>
    <t>08/01/1979</t>
  </si>
  <si>
    <t>27/06/1984</t>
  </si>
  <si>
    <t>Đỗ Thành</t>
  </si>
  <si>
    <t>09/10/1987</t>
  </si>
  <si>
    <t>Phan Châu</t>
  </si>
  <si>
    <t>19/10/1981</t>
  </si>
  <si>
    <t>24/04/1986</t>
  </si>
  <si>
    <t>Lâm Ngọc</t>
  </si>
  <si>
    <t>01/09/1988</t>
  </si>
  <si>
    <t>25/11/1985</t>
  </si>
  <si>
    <t>08/09/1977</t>
  </si>
  <si>
    <t>Vương Trung</t>
  </si>
  <si>
    <t>27/10/1985</t>
  </si>
  <si>
    <t>Vương Thị Thanh</t>
  </si>
  <si>
    <t xml:space="preserve">Huyền </t>
  </si>
  <si>
    <t>Trần Thị Mai</t>
  </si>
  <si>
    <t>23/06/1975</t>
  </si>
  <si>
    <t>26/12/1987</t>
  </si>
  <si>
    <t>15/06/1983</t>
  </si>
  <si>
    <t xml:space="preserve">Vũ Thị Hải </t>
  </si>
  <si>
    <t>29/12/1988</t>
  </si>
  <si>
    <t>Mây</t>
  </si>
  <si>
    <t>14/12/1978</t>
  </si>
  <si>
    <t>05/02/1968</t>
  </si>
  <si>
    <t>Lê Duy</t>
  </si>
  <si>
    <t>22/02/1988</t>
  </si>
  <si>
    <t xml:space="preserve">Đỗ Hoài </t>
  </si>
  <si>
    <t>15/07/1979</t>
  </si>
  <si>
    <t>Nguyễn Trường</t>
  </si>
  <si>
    <t>20/12/1988</t>
  </si>
  <si>
    <t>Đinh Thị Bích</t>
  </si>
  <si>
    <t>22/04/1984</t>
  </si>
  <si>
    <t>Trần Thị Hằng</t>
  </si>
  <si>
    <t>30/11/1977</t>
  </si>
  <si>
    <t>Nông Thùy</t>
  </si>
  <si>
    <t>10/12/1987</t>
  </si>
  <si>
    <t>Phạm Huy</t>
  </si>
  <si>
    <t>23/08/1980</t>
  </si>
  <si>
    <t>Trần Trọng</t>
  </si>
  <si>
    <t>Đào Thu</t>
  </si>
  <si>
    <t>03/07/1988</t>
  </si>
  <si>
    <t>Vũ Hồng</t>
  </si>
  <si>
    <t>03/05/1985</t>
  </si>
  <si>
    <t>10/01/1978</t>
  </si>
  <si>
    <t>Trịnh Văn</t>
  </si>
  <si>
    <t>03/08/1977</t>
  </si>
  <si>
    <t>Đinh Tiến</t>
  </si>
  <si>
    <t>Sỹ</t>
  </si>
  <si>
    <t>29/10/1972</t>
  </si>
  <si>
    <t>Lê Trung</t>
  </si>
  <si>
    <t>Tá</t>
  </si>
  <si>
    <t>03/09/1973</t>
  </si>
  <si>
    <t>Tập</t>
  </si>
  <si>
    <t>05/10/1979</t>
  </si>
  <si>
    <t>Đào Bá Bảo</t>
  </si>
  <si>
    <t>26/06/1989</t>
  </si>
  <si>
    <t>Phạm Tuấn</t>
  </si>
  <si>
    <t>18/01/1983</t>
  </si>
  <si>
    <t>Tạ Thị Phương</t>
  </si>
  <si>
    <t>Nguyễn Thị Biên</t>
  </si>
  <si>
    <t>10/06/1987</t>
  </si>
  <si>
    <t>15/06/1984</t>
  </si>
  <si>
    <t>Đặng Quốc</t>
  </si>
  <si>
    <t>16/10/1983</t>
  </si>
  <si>
    <t>Trần Nam</t>
  </si>
  <si>
    <t>24/08/1975</t>
  </si>
  <si>
    <t>Trường</t>
  </si>
  <si>
    <t>10/04/1975</t>
  </si>
  <si>
    <t>Lục Văn</t>
  </si>
  <si>
    <t>19/10/1983</t>
  </si>
  <si>
    <t>Chu Công</t>
  </si>
  <si>
    <t>Đỗ Đình</t>
  </si>
  <si>
    <t>31/10/1987</t>
  </si>
  <si>
    <t>13/09/1978</t>
  </si>
  <si>
    <t>Lê Hải</t>
  </si>
  <si>
    <t>Phạm Thị Thanh</t>
  </si>
  <si>
    <t>17/07/1975</t>
  </si>
  <si>
    <t>: QH-2014-E.CH(QLKT 2)</t>
  </si>
  <si>
    <t>17/01/1983</t>
  </si>
  <si>
    <t>Đào Kim</t>
  </si>
  <si>
    <t>22/06/1976</t>
  </si>
  <si>
    <t>Phạm Kim</t>
  </si>
  <si>
    <t>04/05/1983</t>
  </si>
  <si>
    <t>31/08/1988</t>
  </si>
  <si>
    <t>Lê Tuấn</t>
  </si>
  <si>
    <t>24/07/1981</t>
  </si>
  <si>
    <t>01/05/1975</t>
  </si>
  <si>
    <t>Đặng Quang</t>
  </si>
  <si>
    <t>24/04/1984</t>
  </si>
  <si>
    <t>26/10/1981</t>
  </si>
  <si>
    <t>Trịnh Thị</t>
  </si>
  <si>
    <t>Chuyên</t>
  </si>
  <si>
    <t xml:space="preserve">Vũ Cao </t>
  </si>
  <si>
    <t>15/10/1982</t>
  </si>
  <si>
    <t>Bùi Anh</t>
  </si>
  <si>
    <t>19/03/1982</t>
  </si>
  <si>
    <t>Vũ Tiến</t>
  </si>
  <si>
    <t>01/01/1976</t>
  </si>
  <si>
    <t>26/08/1988</t>
  </si>
  <si>
    <t>Nguyễn Quý</t>
  </si>
  <si>
    <t>Đình</t>
  </si>
  <si>
    <t>12/08/1983</t>
  </si>
  <si>
    <t>Lê Hữu</t>
  </si>
  <si>
    <t>04/09/1971</t>
  </si>
  <si>
    <t>10/11/1982</t>
  </si>
  <si>
    <t>08/02/1987</t>
  </si>
  <si>
    <t>Đặng Thị Việt</t>
  </si>
  <si>
    <t>Lê Thị Bích</t>
  </si>
  <si>
    <t>18/03/1983</t>
  </si>
  <si>
    <t>25/01/1971</t>
  </si>
  <si>
    <t>19/05/1982</t>
  </si>
  <si>
    <t>30/06/1989</t>
  </si>
  <si>
    <t>29/12/1980</t>
  </si>
  <si>
    <t>Mai Thị</t>
  </si>
  <si>
    <t>01/01/1974</t>
  </si>
  <si>
    <t xml:space="preserve">Lâm Thị Thu </t>
  </si>
  <si>
    <t>30/03/1978</t>
  </si>
  <si>
    <t>Bùi Thị</t>
  </si>
  <si>
    <t>01/10/1988</t>
  </si>
  <si>
    <t>Nguyễn Trí</t>
  </si>
  <si>
    <t>Học</t>
  </si>
  <si>
    <t>10/03/1979</t>
  </si>
  <si>
    <t>24/04/1983</t>
  </si>
  <si>
    <t>11/08/1983</t>
  </si>
  <si>
    <t>Bùi Mai</t>
  </si>
  <si>
    <t>26/08/1982</t>
  </si>
  <si>
    <t>16/01/1979</t>
  </si>
  <si>
    <t>Ngô Xuân</t>
  </si>
  <si>
    <t>Khiêm</t>
  </si>
  <si>
    <t>14/01/1977</t>
  </si>
  <si>
    <t>Cấn Thị Minh</t>
  </si>
  <si>
    <t>25/05/1979</t>
  </si>
  <si>
    <t>Nguyễn Thị Tuyết</t>
  </si>
  <si>
    <t>21/10/1984</t>
  </si>
  <si>
    <t>17/04/1982</t>
  </si>
  <si>
    <t>Trần Vĩnh</t>
  </si>
  <si>
    <t>20/10/1980</t>
  </si>
  <si>
    <t>Ngợi</t>
  </si>
  <si>
    <t>07/11/1982</t>
  </si>
  <si>
    <t>Trần Thị Kim</t>
  </si>
  <si>
    <t>Nhẫn</t>
  </si>
  <si>
    <t>16/11/1983</t>
  </si>
  <si>
    <t>21/10/1983</t>
  </si>
  <si>
    <t>13/07/1980</t>
  </si>
  <si>
    <t>Trịnh Đức</t>
  </si>
  <si>
    <t>Trần Trung</t>
  </si>
  <si>
    <t>01/02/1976</t>
  </si>
  <si>
    <t>Thêm</t>
  </si>
  <si>
    <t>Doãn Thị</t>
  </si>
  <si>
    <t>22/08/1986</t>
  </si>
  <si>
    <t>Khổng Thanh</t>
  </si>
  <si>
    <t>05/11/1987</t>
  </si>
  <si>
    <t>Trần Thị Hoài</t>
  </si>
  <si>
    <t>26/04/1980</t>
  </si>
  <si>
    <t>27/10/1987</t>
  </si>
  <si>
    <t>22/08/1987</t>
  </si>
  <si>
    <t>22/08/1983</t>
  </si>
  <si>
    <t>12/01/1980</t>
  </si>
  <si>
    <t>Nguyễn Năng</t>
  </si>
  <si>
    <t>16/04/1974</t>
  </si>
  <si>
    <t>05/07/1988</t>
  </si>
  <si>
    <t>15/07/1980</t>
  </si>
  <si>
    <t>Mai Xuân</t>
  </si>
  <si>
    <t>Tươi</t>
  </si>
  <si>
    <t>21/03/1975</t>
  </si>
  <si>
    <t>: QH-2014-E.CH(QLKT 1)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</si>
</sst>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center" wrapText="1"/>
      <protection locked="0"/>
    </xf>
    <xf numFmtId="0" fontId="4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left" vertical="center"/>
      <protection/>
    </xf>
    <xf numFmtId="0" fontId="9" fillId="0" borderId="0" xfId="63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left" vertical="center"/>
      <protection locked="0"/>
    </xf>
    <xf numFmtId="0" fontId="10" fillId="0" borderId="0" xfId="63" applyFont="1" applyFill="1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right" vertical="center"/>
      <protection/>
    </xf>
    <xf numFmtId="0" fontId="5" fillId="0" borderId="0" xfId="63" applyFont="1" applyAlignment="1" applyProtection="1">
      <alignment horizontal="left" vertical="center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2" fillId="0" borderId="0" xfId="63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Continuous" vertical="center"/>
      <protection locked="0"/>
    </xf>
    <xf numFmtId="0" fontId="7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" vertical="center" wrapText="1"/>
      <protection locked="0"/>
    </xf>
    <xf numFmtId="0" fontId="12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Border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/>
      <protection locked="0"/>
    </xf>
    <xf numFmtId="0" fontId="12" fillId="0" borderId="0" xfId="63" applyFont="1" applyFill="1" applyAlignment="1" applyProtection="1">
      <alignment horizontal="center" vertical="center" wrapText="1"/>
      <protection locked="0"/>
    </xf>
    <xf numFmtId="0" fontId="8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Fill="1" applyAlignment="1" applyProtection="1">
      <alignment horizontal="centerContinuous" vertical="center"/>
      <protection locked="0"/>
    </xf>
    <xf numFmtId="0" fontId="12" fillId="0" borderId="0" xfId="63" applyFont="1" applyFill="1" applyAlignment="1" applyProtection="1">
      <alignment horizontal="center" vertical="center"/>
      <protection locked="0"/>
    </xf>
    <xf numFmtId="0" fontId="4" fillId="0" borderId="0" xfId="63" applyFont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/>
      <protection/>
    </xf>
    <xf numFmtId="0" fontId="14" fillId="0" borderId="10" xfId="63" applyFont="1" applyFill="1" applyBorder="1" applyAlignment="1" applyProtection="1">
      <alignment horizontal="left" vertical="center"/>
      <protection/>
    </xf>
    <xf numFmtId="0" fontId="15" fillId="0" borderId="10" xfId="63" applyFont="1" applyFill="1" applyBorder="1" applyAlignment="1" applyProtection="1">
      <alignment horizontal="center" vertical="center"/>
      <protection/>
    </xf>
    <xf numFmtId="9" fontId="16" fillId="0" borderId="10" xfId="63" applyNumberFormat="1" applyFont="1" applyFill="1" applyBorder="1" applyAlignment="1" applyProtection="1">
      <alignment horizontal="center" vertical="center"/>
      <protection locked="0"/>
    </xf>
    <xf numFmtId="0" fontId="18" fillId="0" borderId="0" xfId="63" applyFont="1" applyFill="1" applyAlignment="1" applyProtection="1">
      <alignment horizontal="left" vertical="center"/>
      <protection/>
    </xf>
    <xf numFmtId="9" fontId="17" fillId="0" borderId="0" xfId="63" applyNumberFormat="1" applyFont="1" applyFill="1" applyAlignment="1" applyProtection="1">
      <alignment horizontal="center" vertical="center"/>
      <protection/>
    </xf>
    <xf numFmtId="9" fontId="62" fillId="0" borderId="0" xfId="63" applyNumberFormat="1" applyFont="1" applyFill="1" applyAlignment="1" applyProtection="1">
      <alignment horizontal="center" vertical="center"/>
      <protection/>
    </xf>
    <xf numFmtId="10" fontId="12" fillId="0" borderId="0" xfId="63" applyNumberFormat="1" applyFont="1" applyAlignment="1" applyProtection="1">
      <alignment vertical="center" wrapText="1"/>
      <protection locked="0"/>
    </xf>
    <xf numFmtId="9" fontId="17" fillId="0" borderId="0" xfId="63" applyNumberFormat="1" applyFont="1" applyFill="1" applyAlignment="1" applyProtection="1">
      <alignment horizontal="center" vertical="center"/>
      <protection locked="0"/>
    </xf>
    <xf numFmtId="0" fontId="8" fillId="0" borderId="0" xfId="63" applyFont="1" applyFill="1" applyAlignment="1" applyProtection="1">
      <alignment horizontal="right" vertical="center"/>
      <protection/>
    </xf>
    <xf numFmtId="0" fontId="12" fillId="0" borderId="0" xfId="63" applyFont="1" applyFill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horizontal="left" vertical="center" wrapText="1"/>
      <protection locked="0"/>
    </xf>
    <xf numFmtId="0" fontId="15" fillId="0" borderId="0" xfId="63" applyFont="1" applyFill="1" applyAlignment="1" applyProtection="1">
      <alignment vertical="center" wrapText="1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14" fontId="14" fillId="0" borderId="10" xfId="63" applyNumberFormat="1" applyFont="1" applyFill="1" applyBorder="1" applyAlignment="1" applyProtection="1">
      <alignment horizontal="center" vertical="center" wrapText="1"/>
      <protection/>
    </xf>
    <xf numFmtId="10" fontId="14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1" fillId="0" borderId="0" xfId="64" applyFont="1" applyBorder="1" applyAlignment="1" applyProtection="1">
      <alignment vertical="center"/>
      <protection locked="0"/>
    </xf>
    <xf numFmtId="14" fontId="3" fillId="0" borderId="0" xfId="62" applyNumberFormat="1" applyFont="1" applyBorder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vertical="center"/>
      <protection/>
    </xf>
    <xf numFmtId="0" fontId="3" fillId="0" borderId="0" xfId="63" applyFont="1" applyAlignment="1" applyProtection="1">
      <alignment vertical="center" wrapText="1"/>
      <protection locked="0"/>
    </xf>
    <xf numFmtId="0" fontId="3" fillId="0" borderId="0" xfId="63" applyFont="1" applyAlignment="1" applyProtection="1">
      <alignment vertical="center" wrapText="1"/>
      <protection/>
    </xf>
    <xf numFmtId="0" fontId="20" fillId="0" borderId="0" xfId="63" applyFont="1" applyAlignment="1" applyProtection="1">
      <alignment vertical="center"/>
      <protection locked="0"/>
    </xf>
    <xf numFmtId="0" fontId="20" fillId="0" borderId="0" xfId="63" applyFont="1" applyAlignment="1" applyProtection="1">
      <alignment horizontal="left" vertical="center"/>
      <protection locked="0"/>
    </xf>
    <xf numFmtId="0" fontId="21" fillId="0" borderId="0" xfId="63" applyFont="1" applyAlignment="1" applyProtection="1">
      <alignment vertical="center"/>
      <protection locked="0"/>
    </xf>
    <xf numFmtId="0" fontId="21" fillId="0" borderId="0" xfId="63" applyFont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 horizontal="center" vertical="center"/>
      <protection/>
    </xf>
    <xf numFmtId="0" fontId="21" fillId="0" borderId="0" xfId="63" applyFont="1" applyAlignment="1" applyProtection="1">
      <alignment horizontal="center" vertical="center" wrapText="1"/>
      <protection locked="0"/>
    </xf>
    <xf numFmtId="0" fontId="22" fillId="0" borderId="0" xfId="63" applyFont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 vertical="center"/>
      <protection locked="0"/>
    </xf>
    <xf numFmtId="0" fontId="3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center" vertical="center" wrapText="1"/>
      <protection/>
    </xf>
    <xf numFmtId="0" fontId="20" fillId="0" borderId="0" xfId="63" applyFont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horizontal="left" vertical="center"/>
      <protection locked="0"/>
    </xf>
    <xf numFmtId="0" fontId="9" fillId="0" borderId="0" xfId="63" applyFont="1" applyAlignment="1" applyProtection="1">
      <alignment vertical="center" wrapText="1"/>
      <protection/>
    </xf>
    <xf numFmtId="0" fontId="3" fillId="0" borderId="0" xfId="63" applyFont="1" applyProtection="1">
      <alignment/>
      <protection locked="0"/>
    </xf>
    <xf numFmtId="0" fontId="3" fillId="0" borderId="0" xfId="63" applyFont="1" applyAlignment="1" applyProtection="1">
      <alignment horizontal="left"/>
      <protection locked="0"/>
    </xf>
    <xf numFmtId="0" fontId="3" fillId="0" borderId="0" xfId="63" applyFont="1" applyProtection="1">
      <alignment/>
      <protection/>
    </xf>
    <xf numFmtId="0" fontId="3" fillId="0" borderId="0" xfId="63" applyFont="1" applyAlignment="1" applyProtection="1">
      <alignment wrapText="1"/>
      <protection locked="0"/>
    </xf>
    <xf numFmtId="0" fontId="3" fillId="0" borderId="0" xfId="63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3" fillId="0" borderId="0" xfId="63" applyFont="1" applyFill="1" applyBorder="1" applyAlignment="1" applyProtection="1">
      <alignment horizontal="center"/>
      <protection locked="0"/>
    </xf>
    <xf numFmtId="0" fontId="3" fillId="0" borderId="0" xfId="63" applyFont="1" applyFill="1" applyBorder="1" applyProtection="1">
      <alignment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14" fontId="3" fillId="0" borderId="0" xfId="63" applyNumberFormat="1" applyFont="1" applyFill="1" applyBorder="1" applyAlignment="1" applyProtection="1">
      <alignment horizontal="center"/>
      <protection locked="0"/>
    </xf>
    <xf numFmtId="14" fontId="3" fillId="0" borderId="0" xfId="63" applyNumberFormat="1" applyFont="1" applyFill="1" applyBorder="1" applyAlignment="1" applyProtection="1">
      <alignment horizontal="center"/>
      <protection/>
    </xf>
    <xf numFmtId="14" fontId="3" fillId="0" borderId="0" xfId="63" applyNumberFormat="1" applyFont="1" applyFill="1" applyBorder="1" applyAlignment="1" applyProtection="1">
      <alignment horizontal="center" wrapText="1"/>
      <protection locked="0"/>
    </xf>
    <xf numFmtId="14" fontId="3" fillId="0" borderId="0" xfId="63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horizontal="center" wrapText="1"/>
      <protection locked="0"/>
    </xf>
    <xf numFmtId="0" fontId="20" fillId="0" borderId="0" xfId="63" applyFont="1" applyFill="1" applyBorder="1" applyAlignment="1" applyProtection="1">
      <alignment horizontal="center"/>
      <protection locked="0"/>
    </xf>
    <xf numFmtId="0" fontId="20" fillId="0" borderId="0" xfId="63" applyFont="1" applyFill="1" applyBorder="1" applyProtection="1">
      <alignment/>
      <protection locked="0"/>
    </xf>
    <xf numFmtId="0" fontId="20" fillId="0" borderId="0" xfId="63" applyFont="1" applyFill="1" applyBorder="1" applyAlignment="1" applyProtection="1">
      <alignment horizontal="left"/>
      <protection locked="0"/>
    </xf>
    <xf numFmtId="0" fontId="23" fillId="0" borderId="0" xfId="63" applyFont="1" applyFill="1" applyBorder="1" applyAlignment="1" applyProtection="1">
      <alignment horizontal="center"/>
      <protection locked="0"/>
    </xf>
    <xf numFmtId="0" fontId="23" fillId="0" borderId="0" xfId="63" applyFont="1" applyFill="1" applyBorder="1" applyAlignment="1" applyProtection="1">
      <alignment horizontal="center" wrapText="1"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0" fontId="10" fillId="0" borderId="0" xfId="63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 applyAlignment="1" applyProtection="1">
      <alignment horizontal="center"/>
      <protection locked="0"/>
    </xf>
    <xf numFmtId="0" fontId="5" fillId="0" borderId="0" xfId="63" applyFont="1" applyFill="1" applyBorder="1" applyAlignment="1" applyProtection="1">
      <alignment horizontal="center" wrapText="1"/>
      <protection locked="0"/>
    </xf>
    <xf numFmtId="0" fontId="21" fillId="0" borderId="0" xfId="63" applyFont="1" applyFill="1" applyBorder="1" applyProtection="1">
      <alignment/>
      <protection locked="0"/>
    </xf>
    <xf numFmtId="0" fontId="24" fillId="0" borderId="0" xfId="63" applyFont="1" applyFill="1" applyBorder="1" applyAlignment="1" applyProtection="1">
      <alignment horizontal="center"/>
      <protection locked="0"/>
    </xf>
    <xf numFmtId="0" fontId="24" fillId="0" borderId="0" xfId="63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wrapText="1"/>
      <protection locked="0"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horizontal="left"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Alignment="1" applyProtection="1">
      <alignment horizontal="left"/>
      <protection locked="0"/>
    </xf>
    <xf numFmtId="0" fontId="63" fillId="0" borderId="0" xfId="0" applyNumberFormat="1" applyFont="1" applyAlignment="1">
      <alignment horizontal="left"/>
    </xf>
    <xf numFmtId="0" fontId="15" fillId="0" borderId="0" xfId="63" applyFont="1" applyAlignment="1" applyProtection="1">
      <alignment vertical="center"/>
      <protection locked="0"/>
    </xf>
    <xf numFmtId="0" fontId="15" fillId="0" borderId="0" xfId="63" applyFont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 wrapText="1"/>
      <protection locked="0"/>
    </xf>
    <xf numFmtId="0" fontId="15" fillId="0" borderId="0" xfId="63" applyFont="1" applyAlignment="1" applyProtection="1">
      <alignment horizontal="left" vertical="center" wrapText="1"/>
      <protection locked="0"/>
    </xf>
    <xf numFmtId="0" fontId="16" fillId="0" borderId="0" xfId="63" applyFont="1" applyAlignment="1" applyProtection="1">
      <alignment horizontal="left" vertical="center"/>
      <protection locked="0"/>
    </xf>
    <xf numFmtId="0" fontId="16" fillId="0" borderId="0" xfId="63" applyFont="1" applyFill="1" applyAlignment="1" applyProtection="1">
      <alignment horizontal="left" vertical="center"/>
      <protection locked="0"/>
    </xf>
    <xf numFmtId="172" fontId="12" fillId="0" borderId="10" xfId="63" applyNumberFormat="1" applyFont="1" applyFill="1" applyBorder="1" applyAlignment="1" applyProtection="1">
      <alignment horizontal="center" vertical="center"/>
      <protection locked="0"/>
    </xf>
    <xf numFmtId="172" fontId="8" fillId="0" borderId="10" xfId="63" applyNumberFormat="1" applyFont="1" applyFill="1" applyBorder="1" applyAlignment="1" applyProtection="1">
      <alignment horizontal="center" vertical="center"/>
      <protection/>
    </xf>
    <xf numFmtId="172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63" applyFont="1" applyBorder="1" applyAlignment="1" applyProtection="1">
      <alignment vertical="center"/>
      <protection locked="0"/>
    </xf>
    <xf numFmtId="0" fontId="3" fillId="0" borderId="10" xfId="63" applyFont="1" applyBorder="1" applyAlignment="1" applyProtection="1">
      <alignment vertical="center" wrapText="1"/>
      <protection locked="0"/>
    </xf>
    <xf numFmtId="0" fontId="3" fillId="0" borderId="10" xfId="63" applyFont="1" applyBorder="1" applyAlignment="1" applyProtection="1">
      <alignment vertical="center" wrapText="1"/>
      <protection/>
    </xf>
    <xf numFmtId="0" fontId="4" fillId="0" borderId="10" xfId="63" applyFont="1" applyBorder="1" applyAlignment="1" applyProtection="1">
      <alignment vertical="center" wrapText="1"/>
      <protection locked="0"/>
    </xf>
    <xf numFmtId="0" fontId="4" fillId="0" borderId="10" xfId="63" applyFont="1" applyBorder="1" applyAlignment="1" applyProtection="1">
      <alignment vertical="center"/>
      <protection locked="0"/>
    </xf>
    <xf numFmtId="0" fontId="3" fillId="0" borderId="10" xfId="63" applyFont="1" applyBorder="1" applyProtection="1">
      <alignment/>
      <protection locked="0"/>
    </xf>
    <xf numFmtId="0" fontId="3" fillId="0" borderId="10" xfId="63" applyFont="1" applyBorder="1" applyAlignment="1" applyProtection="1">
      <alignment wrapText="1"/>
      <protection locked="0"/>
    </xf>
    <xf numFmtId="0" fontId="3" fillId="0" borderId="10" xfId="63" applyFont="1" applyBorder="1" applyAlignment="1" applyProtection="1">
      <alignment wrapText="1"/>
      <protection/>
    </xf>
    <xf numFmtId="0" fontId="4" fillId="0" borderId="10" xfId="63" applyFont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72" fontId="12" fillId="0" borderId="0" xfId="63" applyNumberFormat="1" applyFont="1" applyFill="1" applyBorder="1" applyAlignment="1" applyProtection="1">
      <alignment horizontal="center" vertical="center"/>
      <protection locked="0"/>
    </xf>
    <xf numFmtId="172" fontId="8" fillId="0" borderId="0" xfId="63" applyNumberFormat="1" applyFont="1" applyFill="1" applyBorder="1" applyAlignment="1" applyProtection="1">
      <alignment horizontal="center" vertical="center"/>
      <protection/>
    </xf>
    <xf numFmtId="172" fontId="8" fillId="0" borderId="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11" xfId="43" applyNumberFormat="1" applyFont="1" applyFill="1" applyBorder="1" applyAlignment="1">
      <alignment horizontal="left" vertical="center" wrapText="1"/>
    </xf>
    <xf numFmtId="49" fontId="4" fillId="0" borderId="12" xfId="43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63" applyFont="1" applyFill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3" applyFont="1" applyFill="1" applyAlignment="1" applyProtection="1">
      <alignment horizontal="left" vertical="center" wrapText="1"/>
      <protection locked="0"/>
    </xf>
    <xf numFmtId="0" fontId="13" fillId="0" borderId="0" xfId="63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 17 QTKD 2 HN" xfId="62"/>
    <cellStyle name="Normal_Khoa 18 KTCT" xfId="63"/>
    <cellStyle name="Normal_Sheet1_K 17 QTKD 2 H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1"/>
  <sheetViews>
    <sheetView view="pageBreakPreview" zoomScaleSheetLayoutView="100" zoomScalePageLayoutView="0" workbookViewId="0" topLeftCell="A93">
      <selection activeCell="A42" sqref="A42:A103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38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316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14057548</v>
      </c>
      <c r="C29" s="118" t="s">
        <v>202</v>
      </c>
      <c r="D29" s="139" t="s">
        <v>39</v>
      </c>
      <c r="E29" s="121" t="s">
        <v>147</v>
      </c>
      <c r="F29" s="112"/>
      <c r="G29" s="112"/>
      <c r="H29" s="112"/>
      <c r="I29" s="112"/>
      <c r="J29" s="112"/>
      <c r="K29" s="113" t="e">
        <f aca="true" t="shared" si="0" ref="K29:K61">ROUND(($D$19*F29+$D$20*G29+$D$21*H29+$D$22*I29+$D$23*J29)/$D$24,1)</f>
        <v>#DIV/0!</v>
      </c>
      <c r="L29" s="114">
        <v>7</v>
      </c>
      <c r="M29" s="115" t="e">
        <f aca="true" t="shared" si="1" ref="M29:M61"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f aca="true" t="shared" si="2" ref="A30:A94">A29+1</f>
        <v>2</v>
      </c>
      <c r="B30" s="117">
        <v>14057553</v>
      </c>
      <c r="C30" s="118" t="s">
        <v>203</v>
      </c>
      <c r="D30" s="139" t="s">
        <v>39</v>
      </c>
      <c r="E30" s="121" t="s">
        <v>204</v>
      </c>
      <c r="F30" s="112"/>
      <c r="G30" s="112"/>
      <c r="H30" s="112"/>
      <c r="I30" s="112"/>
      <c r="J30" s="112"/>
      <c r="K30" s="113" t="e">
        <f t="shared" si="0"/>
        <v>#DIV/0!</v>
      </c>
      <c r="L30" s="114"/>
      <c r="M30" s="115" t="e">
        <f t="shared" si="1"/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f t="shared" si="2"/>
        <v>3</v>
      </c>
      <c r="B31" s="117">
        <v>14057178</v>
      </c>
      <c r="C31" s="118" t="s">
        <v>183</v>
      </c>
      <c r="D31" s="139" t="s">
        <v>39</v>
      </c>
      <c r="E31" s="120" t="s">
        <v>205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1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f t="shared" si="2"/>
        <v>4</v>
      </c>
      <c r="B32" s="117">
        <v>14057554</v>
      </c>
      <c r="C32" s="118" t="s">
        <v>206</v>
      </c>
      <c r="D32" s="139" t="s">
        <v>39</v>
      </c>
      <c r="E32" s="121" t="s">
        <v>207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1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f t="shared" si="2"/>
        <v>5</v>
      </c>
      <c r="B33" s="117">
        <v>14057549</v>
      </c>
      <c r="C33" s="118" t="s">
        <v>195</v>
      </c>
      <c r="D33" s="139" t="s">
        <v>39</v>
      </c>
      <c r="E33" s="120" t="s">
        <v>208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1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f t="shared" si="2"/>
        <v>6</v>
      </c>
      <c r="B34" s="117">
        <v>14057776</v>
      </c>
      <c r="C34" s="118" t="s">
        <v>190</v>
      </c>
      <c r="D34" s="139" t="s">
        <v>96</v>
      </c>
      <c r="E34" s="121" t="s">
        <v>209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1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f t="shared" si="2"/>
        <v>7</v>
      </c>
      <c r="B35" s="117">
        <v>14057559</v>
      </c>
      <c r="C35" s="118" t="s">
        <v>210</v>
      </c>
      <c r="D35" s="139" t="s">
        <v>117</v>
      </c>
      <c r="E35" s="120" t="s">
        <v>155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1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f t="shared" si="2"/>
        <v>8</v>
      </c>
      <c r="B36" s="117">
        <v>14057558</v>
      </c>
      <c r="C36" s="118" t="s">
        <v>211</v>
      </c>
      <c r="D36" s="139" t="s">
        <v>74</v>
      </c>
      <c r="E36" s="120" t="s">
        <v>212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1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f t="shared" si="2"/>
        <v>9</v>
      </c>
      <c r="B37" s="117">
        <v>14057561</v>
      </c>
      <c r="C37" s="118" t="s">
        <v>161</v>
      </c>
      <c r="D37" s="139" t="s">
        <v>75</v>
      </c>
      <c r="E37" s="121" t="s">
        <v>213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1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f t="shared" si="2"/>
        <v>10</v>
      </c>
      <c r="B38" s="117">
        <v>14057564</v>
      </c>
      <c r="C38" s="118" t="s">
        <v>180</v>
      </c>
      <c r="D38" s="139" t="s">
        <v>97</v>
      </c>
      <c r="E38" s="120" t="s">
        <v>214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1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f t="shared" si="2"/>
        <v>11</v>
      </c>
      <c r="B39" s="117">
        <v>14057563</v>
      </c>
      <c r="C39" s="118" t="s">
        <v>215</v>
      </c>
      <c r="D39" s="139" t="s">
        <v>97</v>
      </c>
      <c r="E39" s="120" t="s">
        <v>216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1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f t="shared" si="2"/>
        <v>12</v>
      </c>
      <c r="B40" s="117">
        <v>14057565</v>
      </c>
      <c r="C40" s="118" t="s">
        <v>217</v>
      </c>
      <c r="D40" s="139" t="s">
        <v>97</v>
      </c>
      <c r="E40" s="120" t="s">
        <v>218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1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f t="shared" si="2"/>
        <v>13</v>
      </c>
      <c r="B41" s="117">
        <v>14057569</v>
      </c>
      <c r="C41" s="118" t="s">
        <v>219</v>
      </c>
      <c r="D41" s="139" t="s">
        <v>41</v>
      </c>
      <c r="E41" s="121" t="s">
        <v>220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1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f t="shared" si="2"/>
        <v>14</v>
      </c>
      <c r="B42" s="117">
        <v>14057570</v>
      </c>
      <c r="C42" s="118" t="s">
        <v>91</v>
      </c>
      <c r="D42" s="139" t="s">
        <v>41</v>
      </c>
      <c r="E42" s="121" t="s">
        <v>221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 t="e">
        <f t="shared" si="1"/>
        <v>#DIV/0!</v>
      </c>
      <c r="N42" s="114" t="e">
        <f>#VALUE!</f>
        <v>#VALUE!</v>
      </c>
      <c r="O42" s="114" t="e">
        <f>#VALUE!</f>
        <v>#VALUE!</v>
      </c>
      <c r="P42" s="114"/>
      <c r="Q42" s="20"/>
    </row>
    <row r="43" spans="1:17" s="44" customFormat="1" ht="24" customHeight="1">
      <c r="A43" s="116">
        <f t="shared" si="2"/>
        <v>15</v>
      </c>
      <c r="B43" s="117">
        <v>14057571</v>
      </c>
      <c r="C43" s="118" t="s">
        <v>193</v>
      </c>
      <c r="D43" s="139" t="s">
        <v>222</v>
      </c>
      <c r="E43" s="120" t="s">
        <v>179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 t="shared" si="1"/>
        <v>#DIV/0!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f t="shared" si="2"/>
        <v>16</v>
      </c>
      <c r="B44" s="117">
        <v>14057573</v>
      </c>
      <c r="C44" s="118" t="s">
        <v>430</v>
      </c>
      <c r="D44" s="139" t="s">
        <v>431</v>
      </c>
      <c r="E44" s="121" t="s">
        <v>432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/>
      <c r="N44" s="114"/>
      <c r="O44" s="114"/>
      <c r="P44" s="114"/>
      <c r="Q44" s="20"/>
    </row>
    <row r="45" spans="1:17" s="44" customFormat="1" ht="24" customHeight="1">
      <c r="A45" s="116">
        <f t="shared" si="2"/>
        <v>17</v>
      </c>
      <c r="B45" s="117">
        <v>14057574</v>
      </c>
      <c r="C45" s="118" t="s">
        <v>223</v>
      </c>
      <c r="D45" s="139" t="s">
        <v>224</v>
      </c>
      <c r="E45" s="120" t="s">
        <v>200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 t="shared" si="1"/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f t="shared" si="2"/>
        <v>18</v>
      </c>
      <c r="B46" s="117">
        <v>14057777</v>
      </c>
      <c r="C46" s="118" t="s">
        <v>157</v>
      </c>
      <c r="D46" s="139" t="s">
        <v>77</v>
      </c>
      <c r="E46" s="121" t="s">
        <v>225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 t="shared" si="1"/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f t="shared" si="2"/>
        <v>19</v>
      </c>
      <c r="B47" s="117">
        <v>14057575</v>
      </c>
      <c r="C47" s="118" t="s">
        <v>226</v>
      </c>
      <c r="D47" s="139" t="s">
        <v>77</v>
      </c>
      <c r="E47" s="120" t="s">
        <v>227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 t="shared" si="1"/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f t="shared" si="2"/>
        <v>20</v>
      </c>
      <c r="B48" s="117">
        <v>14057576</v>
      </c>
      <c r="C48" s="118" t="s">
        <v>228</v>
      </c>
      <c r="D48" s="139" t="s">
        <v>42</v>
      </c>
      <c r="E48" s="121" t="s">
        <v>229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 t="shared" si="1"/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f t="shared" si="2"/>
        <v>21</v>
      </c>
      <c r="B49" s="117">
        <v>14057577</v>
      </c>
      <c r="C49" s="118" t="s">
        <v>230</v>
      </c>
      <c r="D49" s="139" t="s">
        <v>43</v>
      </c>
      <c r="E49" s="121" t="s">
        <v>231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 t="shared" si="1"/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f t="shared" si="2"/>
        <v>22</v>
      </c>
      <c r="B50" s="117">
        <v>14057578</v>
      </c>
      <c r="C50" s="118" t="s">
        <v>31</v>
      </c>
      <c r="D50" s="139" t="s">
        <v>44</v>
      </c>
      <c r="E50" s="121" t="s">
        <v>153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 t="shared" si="1"/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f t="shared" si="2"/>
        <v>23</v>
      </c>
      <c r="B51" s="117">
        <v>14057580</v>
      </c>
      <c r="C51" s="118" t="s">
        <v>232</v>
      </c>
      <c r="D51" s="139" t="s">
        <v>45</v>
      </c>
      <c r="E51" s="120" t="s">
        <v>233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 t="shared" si="1"/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f t="shared" si="2"/>
        <v>24</v>
      </c>
      <c r="B52" s="117">
        <v>14057579</v>
      </c>
      <c r="C52" s="118" t="s">
        <v>234</v>
      </c>
      <c r="D52" s="139" t="s">
        <v>45</v>
      </c>
      <c r="E52" s="121" t="s">
        <v>235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 t="shared" si="1"/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f t="shared" si="2"/>
        <v>25</v>
      </c>
      <c r="B53" s="117">
        <v>14057581</v>
      </c>
      <c r="C53" s="118" t="s">
        <v>169</v>
      </c>
      <c r="D53" s="139" t="s">
        <v>46</v>
      </c>
      <c r="E53" s="120" t="s">
        <v>236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 t="shared" si="1"/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f t="shared" si="2"/>
        <v>26</v>
      </c>
      <c r="B54" s="117">
        <v>14057584</v>
      </c>
      <c r="C54" s="118" t="s">
        <v>237</v>
      </c>
      <c r="D54" s="139" t="s">
        <v>105</v>
      </c>
      <c r="E54" s="121" t="s">
        <v>238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 t="shared" si="1"/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f t="shared" si="2"/>
        <v>27</v>
      </c>
      <c r="B55" s="117">
        <v>14057585</v>
      </c>
      <c r="C55" s="118" t="s">
        <v>161</v>
      </c>
      <c r="D55" s="139" t="s">
        <v>49</v>
      </c>
      <c r="E55" s="121" t="s">
        <v>239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 t="shared" si="1"/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f t="shared" si="2"/>
        <v>28</v>
      </c>
      <c r="B56" s="117">
        <v>14057587</v>
      </c>
      <c r="C56" s="118" t="s">
        <v>240</v>
      </c>
      <c r="D56" s="139" t="s">
        <v>51</v>
      </c>
      <c r="E56" s="121" t="s">
        <v>143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 t="shared" si="1"/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f t="shared" si="2"/>
        <v>29</v>
      </c>
      <c r="B57" s="117">
        <v>14057589</v>
      </c>
      <c r="C57" s="118" t="s">
        <v>241</v>
      </c>
      <c r="D57" s="139" t="s">
        <v>52</v>
      </c>
      <c r="E57" s="121" t="s">
        <v>114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 t="shared" si="1"/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f t="shared" si="2"/>
        <v>30</v>
      </c>
      <c r="B58" s="117">
        <v>14057590</v>
      </c>
      <c r="C58" s="118" t="s">
        <v>242</v>
      </c>
      <c r="D58" s="139" t="s">
        <v>52</v>
      </c>
      <c r="E58" s="120" t="s">
        <v>243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 t="shared" si="1"/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f t="shared" si="2"/>
        <v>31</v>
      </c>
      <c r="B59" s="117">
        <v>14057591</v>
      </c>
      <c r="C59" s="118" t="s">
        <v>244</v>
      </c>
      <c r="D59" s="139" t="s">
        <v>79</v>
      </c>
      <c r="E59" s="121" t="s">
        <v>245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 t="shared" si="1"/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f t="shared" si="2"/>
        <v>32</v>
      </c>
      <c r="B60" s="117">
        <v>14057593</v>
      </c>
      <c r="C60" s="118" t="s">
        <v>217</v>
      </c>
      <c r="D60" s="139" t="s">
        <v>53</v>
      </c>
      <c r="E60" s="120" t="s">
        <v>246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 t="shared" si="1"/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f t="shared" si="2"/>
        <v>33</v>
      </c>
      <c r="B61" s="117">
        <v>14057594</v>
      </c>
      <c r="C61" s="118" t="s">
        <v>185</v>
      </c>
      <c r="D61" s="139" t="s">
        <v>247</v>
      </c>
      <c r="E61" s="121" t="s">
        <v>248</v>
      </c>
      <c r="F61" s="112"/>
      <c r="G61" s="112"/>
      <c r="H61" s="112"/>
      <c r="I61" s="112"/>
      <c r="J61" s="112"/>
      <c r="K61" s="113" t="e">
        <f t="shared" si="0"/>
        <v>#DIV/0!</v>
      </c>
      <c r="L61" s="114"/>
      <c r="M61" s="115" t="e">
        <f t="shared" si="1"/>
        <v>#DIV/0!</v>
      </c>
      <c r="N61" s="114" t="e">
        <f>#VALUE!</f>
        <v>#VALUE!</v>
      </c>
      <c r="O61" s="114" t="e">
        <f>#VALUE!</f>
        <v>#VALUE!</v>
      </c>
      <c r="P61" s="114"/>
      <c r="Q61" s="20"/>
    </row>
    <row r="62" spans="1:17" s="44" customFormat="1" ht="24" customHeight="1">
      <c r="A62" s="116">
        <f t="shared" si="2"/>
        <v>34</v>
      </c>
      <c r="B62" s="117">
        <v>14057595</v>
      </c>
      <c r="C62" s="118" t="s">
        <v>249</v>
      </c>
      <c r="D62" s="139" t="s">
        <v>54</v>
      </c>
      <c r="E62" s="120" t="s">
        <v>150</v>
      </c>
      <c r="F62" s="112"/>
      <c r="G62" s="112"/>
      <c r="H62" s="112"/>
      <c r="I62" s="112"/>
      <c r="J62" s="112"/>
      <c r="K62" s="113" t="e">
        <f aca="true" t="shared" si="3" ref="K62:K92">ROUND(($D$19*F62+$D$20*G62+$D$21*H62+$D$22*I62+$D$23*J62)/$D$24,1)</f>
        <v>#DIV/0!</v>
      </c>
      <c r="L62" s="114"/>
      <c r="M62" s="115" t="e">
        <f aca="true" t="shared" si="4" ref="M62:M92">ROUND(K62*$D$24+L62*(100%-$D$24),1)</f>
        <v>#DIV/0!</v>
      </c>
      <c r="N62" s="114" t="e">
        <f>#VALUE!</f>
        <v>#VALUE!</v>
      </c>
      <c r="O62" s="114" t="e">
        <f>#VALUE!</f>
        <v>#VALUE!</v>
      </c>
      <c r="P62" s="114"/>
      <c r="Q62" s="20"/>
    </row>
    <row r="63" spans="1:17" s="44" customFormat="1" ht="24" customHeight="1">
      <c r="A63" s="116">
        <f t="shared" si="2"/>
        <v>35</v>
      </c>
      <c r="B63" s="117">
        <v>14057596</v>
      </c>
      <c r="C63" s="118" t="s">
        <v>250</v>
      </c>
      <c r="D63" s="139" t="s">
        <v>119</v>
      </c>
      <c r="E63" s="121" t="s">
        <v>136</v>
      </c>
      <c r="F63" s="112"/>
      <c r="G63" s="112"/>
      <c r="H63" s="112"/>
      <c r="I63" s="112"/>
      <c r="J63" s="112"/>
      <c r="K63" s="113" t="e">
        <f t="shared" si="3"/>
        <v>#DIV/0!</v>
      </c>
      <c r="L63" s="114"/>
      <c r="M63" s="115" t="e">
        <f t="shared" si="4"/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f t="shared" si="2"/>
        <v>36</v>
      </c>
      <c r="B64" s="117">
        <v>14057778</v>
      </c>
      <c r="C64" s="118" t="s">
        <v>251</v>
      </c>
      <c r="D64" s="139" t="s">
        <v>120</v>
      </c>
      <c r="E64" s="121" t="s">
        <v>252</v>
      </c>
      <c r="F64" s="112"/>
      <c r="G64" s="112"/>
      <c r="H64" s="112"/>
      <c r="I64" s="112"/>
      <c r="J64" s="112"/>
      <c r="K64" s="113" t="e">
        <f t="shared" si="3"/>
        <v>#DIV/0!</v>
      </c>
      <c r="L64" s="114"/>
      <c r="M64" s="115" t="e">
        <f t="shared" si="4"/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f t="shared" si="2"/>
        <v>37</v>
      </c>
      <c r="B65" s="117">
        <v>14057597</v>
      </c>
      <c r="C65" s="118" t="s">
        <v>253</v>
      </c>
      <c r="D65" s="139" t="s">
        <v>55</v>
      </c>
      <c r="E65" s="120" t="s">
        <v>254</v>
      </c>
      <c r="F65" s="112"/>
      <c r="G65" s="112"/>
      <c r="H65" s="112"/>
      <c r="I65" s="112"/>
      <c r="J65" s="112"/>
      <c r="K65" s="113" t="e">
        <f t="shared" si="3"/>
        <v>#DIV/0!</v>
      </c>
      <c r="L65" s="114"/>
      <c r="M65" s="115" t="e">
        <f t="shared" si="4"/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f t="shared" si="2"/>
        <v>38</v>
      </c>
      <c r="B66" s="117">
        <v>14057598</v>
      </c>
      <c r="C66" s="118" t="s">
        <v>255</v>
      </c>
      <c r="D66" s="139" t="s">
        <v>56</v>
      </c>
      <c r="E66" s="121" t="s">
        <v>256</v>
      </c>
      <c r="F66" s="112"/>
      <c r="G66" s="112"/>
      <c r="H66" s="112"/>
      <c r="I66" s="112"/>
      <c r="J66" s="112"/>
      <c r="K66" s="113" t="e">
        <f t="shared" si="3"/>
        <v>#DIV/0!</v>
      </c>
      <c r="L66" s="114"/>
      <c r="M66" s="115" t="e">
        <f t="shared" si="4"/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f t="shared" si="2"/>
        <v>39</v>
      </c>
      <c r="B67" s="117">
        <v>14057599</v>
      </c>
      <c r="C67" s="118" t="s">
        <v>40</v>
      </c>
      <c r="D67" s="139" t="s">
        <v>257</v>
      </c>
      <c r="E67" s="120" t="s">
        <v>258</v>
      </c>
      <c r="F67" s="112"/>
      <c r="G67" s="112"/>
      <c r="H67" s="112"/>
      <c r="I67" s="112"/>
      <c r="J67" s="112"/>
      <c r="K67" s="113" t="e">
        <f t="shared" si="3"/>
        <v>#DIV/0!</v>
      </c>
      <c r="L67" s="114"/>
      <c r="M67" s="115" t="e">
        <f t="shared" si="4"/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f t="shared" si="2"/>
        <v>40</v>
      </c>
      <c r="B68" s="117">
        <v>14057600</v>
      </c>
      <c r="C68" s="118" t="s">
        <v>259</v>
      </c>
      <c r="D68" s="139" t="s">
        <v>260</v>
      </c>
      <c r="E68" s="121" t="s">
        <v>261</v>
      </c>
      <c r="F68" s="112"/>
      <c r="G68" s="112"/>
      <c r="H68" s="112"/>
      <c r="I68" s="112"/>
      <c r="J68" s="112"/>
      <c r="K68" s="113" t="e">
        <f t="shared" si="3"/>
        <v>#DIV/0!</v>
      </c>
      <c r="L68" s="114"/>
      <c r="M68" s="115" t="e">
        <f t="shared" si="4"/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f t="shared" si="2"/>
        <v>41</v>
      </c>
      <c r="B69" s="117">
        <v>14057602</v>
      </c>
      <c r="C69" s="118" t="s">
        <v>262</v>
      </c>
      <c r="D69" s="139" t="s">
        <v>92</v>
      </c>
      <c r="E69" s="121" t="s">
        <v>263</v>
      </c>
      <c r="F69" s="112"/>
      <c r="G69" s="112"/>
      <c r="H69" s="112"/>
      <c r="I69" s="112"/>
      <c r="J69" s="112"/>
      <c r="K69" s="113" t="e">
        <f t="shared" si="3"/>
        <v>#DIV/0!</v>
      </c>
      <c r="L69" s="114"/>
      <c r="M69" s="115" t="e">
        <f t="shared" si="4"/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f t="shared" si="2"/>
        <v>42</v>
      </c>
      <c r="B70" s="117">
        <v>14057604</v>
      </c>
      <c r="C70" s="118" t="s">
        <v>211</v>
      </c>
      <c r="D70" s="139" t="s">
        <v>58</v>
      </c>
      <c r="E70" s="120" t="s">
        <v>264</v>
      </c>
      <c r="F70" s="112"/>
      <c r="G70" s="112"/>
      <c r="H70" s="112"/>
      <c r="I70" s="112"/>
      <c r="J70" s="112"/>
      <c r="K70" s="113" t="e">
        <f t="shared" si="3"/>
        <v>#DIV/0!</v>
      </c>
      <c r="L70" s="114"/>
      <c r="M70" s="115" t="e">
        <f t="shared" si="4"/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f t="shared" si="2"/>
        <v>43</v>
      </c>
      <c r="B71" s="117">
        <v>14057605</v>
      </c>
      <c r="C71" s="118" t="s">
        <v>265</v>
      </c>
      <c r="D71" s="139" t="s">
        <v>58</v>
      </c>
      <c r="E71" s="121" t="s">
        <v>151</v>
      </c>
      <c r="F71" s="112"/>
      <c r="G71" s="112"/>
      <c r="H71" s="112"/>
      <c r="I71" s="112"/>
      <c r="J71" s="112"/>
      <c r="K71" s="113" t="e">
        <f t="shared" si="3"/>
        <v>#DIV/0!</v>
      </c>
      <c r="L71" s="114"/>
      <c r="M71" s="115" t="e">
        <f t="shared" si="4"/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f t="shared" si="2"/>
        <v>44</v>
      </c>
      <c r="B72" s="117">
        <v>14057606</v>
      </c>
      <c r="C72" s="118" t="s">
        <v>160</v>
      </c>
      <c r="D72" s="139" t="s">
        <v>131</v>
      </c>
      <c r="E72" s="120" t="s">
        <v>134</v>
      </c>
      <c r="F72" s="112"/>
      <c r="G72" s="112"/>
      <c r="H72" s="112"/>
      <c r="I72" s="112"/>
      <c r="J72" s="112"/>
      <c r="K72" s="113" t="e">
        <f t="shared" si="3"/>
        <v>#DIV/0!</v>
      </c>
      <c r="L72" s="114"/>
      <c r="M72" s="115" t="e">
        <f t="shared" si="4"/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f t="shared" si="2"/>
        <v>45</v>
      </c>
      <c r="B73" s="117">
        <v>14057607</v>
      </c>
      <c r="C73" s="118" t="s">
        <v>266</v>
      </c>
      <c r="D73" s="139" t="s">
        <v>59</v>
      </c>
      <c r="E73" s="120" t="s">
        <v>267</v>
      </c>
      <c r="F73" s="112"/>
      <c r="G73" s="112"/>
      <c r="H73" s="112"/>
      <c r="I73" s="112"/>
      <c r="J73" s="112"/>
      <c r="K73" s="113" t="e">
        <f t="shared" si="3"/>
        <v>#DIV/0!</v>
      </c>
      <c r="L73" s="114"/>
      <c r="M73" s="115" t="e">
        <f t="shared" si="4"/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f t="shared" si="2"/>
        <v>46</v>
      </c>
      <c r="B74" s="117">
        <v>14057609</v>
      </c>
      <c r="C74" s="118" t="s">
        <v>268</v>
      </c>
      <c r="D74" s="139" t="s">
        <v>60</v>
      </c>
      <c r="E74" s="121" t="s">
        <v>111</v>
      </c>
      <c r="F74" s="112"/>
      <c r="G74" s="112"/>
      <c r="H74" s="112"/>
      <c r="I74" s="112"/>
      <c r="J74" s="112"/>
      <c r="K74" s="113" t="e">
        <f t="shared" si="3"/>
        <v>#DIV/0!</v>
      </c>
      <c r="L74" s="114"/>
      <c r="M74" s="115" t="e">
        <f t="shared" si="4"/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f t="shared" si="2"/>
        <v>47</v>
      </c>
      <c r="B75" s="117">
        <v>14057610</v>
      </c>
      <c r="C75" s="118" t="s">
        <v>269</v>
      </c>
      <c r="D75" s="139" t="s">
        <v>60</v>
      </c>
      <c r="E75" s="121" t="s">
        <v>270</v>
      </c>
      <c r="F75" s="112"/>
      <c r="G75" s="112"/>
      <c r="H75" s="112"/>
      <c r="I75" s="112"/>
      <c r="J75" s="112"/>
      <c r="K75" s="113" t="e">
        <f t="shared" si="3"/>
        <v>#DIV/0!</v>
      </c>
      <c r="L75" s="114"/>
      <c r="M75" s="115" t="e">
        <f t="shared" si="4"/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f t="shared" si="2"/>
        <v>48</v>
      </c>
      <c r="B76" s="117">
        <v>14057611</v>
      </c>
      <c r="C76" s="118" t="s">
        <v>198</v>
      </c>
      <c r="D76" s="139" t="s">
        <v>121</v>
      </c>
      <c r="E76" s="120" t="s">
        <v>271</v>
      </c>
      <c r="F76" s="112"/>
      <c r="G76" s="112"/>
      <c r="H76" s="112"/>
      <c r="I76" s="112"/>
      <c r="J76" s="112"/>
      <c r="K76" s="113" t="e">
        <f t="shared" si="3"/>
        <v>#DIV/0!</v>
      </c>
      <c r="L76" s="114"/>
      <c r="M76" s="115" t="e">
        <f t="shared" si="4"/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f t="shared" si="2"/>
        <v>49</v>
      </c>
      <c r="B77" s="117">
        <v>14057614</v>
      </c>
      <c r="C77" s="118" t="s">
        <v>160</v>
      </c>
      <c r="D77" s="139" t="s">
        <v>61</v>
      </c>
      <c r="E77" s="121" t="s">
        <v>272</v>
      </c>
      <c r="F77" s="112"/>
      <c r="G77" s="112"/>
      <c r="H77" s="112"/>
      <c r="I77" s="112"/>
      <c r="J77" s="112"/>
      <c r="K77" s="113" t="e">
        <f t="shared" si="3"/>
        <v>#DIV/0!</v>
      </c>
      <c r="L77" s="114"/>
      <c r="M77" s="115" t="e">
        <f t="shared" si="4"/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f t="shared" si="2"/>
        <v>50</v>
      </c>
      <c r="B78" s="117">
        <v>14057613</v>
      </c>
      <c r="C78" s="118" t="s">
        <v>37</v>
      </c>
      <c r="D78" s="139" t="s">
        <v>61</v>
      </c>
      <c r="E78" s="121" t="s">
        <v>273</v>
      </c>
      <c r="F78" s="112"/>
      <c r="G78" s="112"/>
      <c r="H78" s="112"/>
      <c r="I78" s="112"/>
      <c r="J78" s="112"/>
      <c r="K78" s="113" t="e">
        <f t="shared" si="3"/>
        <v>#DIV/0!</v>
      </c>
      <c r="L78" s="114"/>
      <c r="M78" s="115" t="e">
        <f t="shared" si="4"/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f t="shared" si="2"/>
        <v>51</v>
      </c>
      <c r="B79" s="117">
        <v>14057617</v>
      </c>
      <c r="C79" s="118" t="s">
        <v>128</v>
      </c>
      <c r="D79" s="139" t="s">
        <v>62</v>
      </c>
      <c r="E79" s="121" t="s">
        <v>274</v>
      </c>
      <c r="F79" s="112"/>
      <c r="G79" s="112"/>
      <c r="H79" s="112"/>
      <c r="I79" s="112"/>
      <c r="J79" s="112"/>
      <c r="K79" s="113" t="e">
        <f t="shared" si="3"/>
        <v>#DIV/0!</v>
      </c>
      <c r="L79" s="114"/>
      <c r="M79" s="115" t="e">
        <f t="shared" si="4"/>
        <v>#DIV/0!</v>
      </c>
      <c r="N79" s="114" t="e">
        <f>#VALUE!</f>
        <v>#VALUE!</v>
      </c>
      <c r="O79" s="114" t="e">
        <f>#VALUE!</f>
        <v>#VALUE!</v>
      </c>
      <c r="P79" s="114"/>
      <c r="Q79" s="20"/>
    </row>
    <row r="80" spans="1:17" s="44" customFormat="1" ht="24" customHeight="1">
      <c r="A80" s="116">
        <f t="shared" si="2"/>
        <v>52</v>
      </c>
      <c r="B80" s="117">
        <v>14057619</v>
      </c>
      <c r="C80" s="118" t="s">
        <v>161</v>
      </c>
      <c r="D80" s="139" t="s">
        <v>63</v>
      </c>
      <c r="E80" s="120" t="s">
        <v>275</v>
      </c>
      <c r="F80" s="112"/>
      <c r="G80" s="112"/>
      <c r="H80" s="112"/>
      <c r="I80" s="112"/>
      <c r="J80" s="112"/>
      <c r="K80" s="113" t="e">
        <f t="shared" si="3"/>
        <v>#DIV/0!</v>
      </c>
      <c r="L80" s="114"/>
      <c r="M80" s="115" t="e">
        <f t="shared" si="4"/>
        <v>#DIV/0!</v>
      </c>
      <c r="N80" s="114" t="e">
        <f>#VALUE!</f>
        <v>#VALUE!</v>
      </c>
      <c r="O80" s="114" t="e">
        <f>#VALUE!</f>
        <v>#VALUE!</v>
      </c>
      <c r="P80" s="114"/>
      <c r="Q80" s="20"/>
    </row>
    <row r="81" spans="1:17" s="44" customFormat="1" ht="24" customHeight="1">
      <c r="A81" s="116">
        <f t="shared" si="2"/>
        <v>53</v>
      </c>
      <c r="B81" s="117">
        <v>14057620</v>
      </c>
      <c r="C81" s="118" t="s">
        <v>156</v>
      </c>
      <c r="D81" s="139" t="s">
        <v>81</v>
      </c>
      <c r="E81" s="121" t="s">
        <v>276</v>
      </c>
      <c r="F81" s="112"/>
      <c r="G81" s="112"/>
      <c r="H81" s="112"/>
      <c r="I81" s="112"/>
      <c r="J81" s="112"/>
      <c r="K81" s="113" t="e">
        <f t="shared" si="3"/>
        <v>#DIV/0!</v>
      </c>
      <c r="L81" s="114"/>
      <c r="M81" s="115" t="e">
        <f t="shared" si="4"/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f t="shared" si="2"/>
        <v>54</v>
      </c>
      <c r="B82" s="117">
        <v>14057621</v>
      </c>
      <c r="C82" s="118" t="s">
        <v>277</v>
      </c>
      <c r="D82" s="139" t="s">
        <v>101</v>
      </c>
      <c r="E82" s="121" t="s">
        <v>278</v>
      </c>
      <c r="F82" s="112"/>
      <c r="G82" s="112"/>
      <c r="H82" s="112"/>
      <c r="I82" s="112"/>
      <c r="J82" s="112"/>
      <c r="K82" s="113" t="e">
        <f t="shared" si="3"/>
        <v>#DIV/0!</v>
      </c>
      <c r="L82" s="114"/>
      <c r="M82" s="115" t="e">
        <f t="shared" si="4"/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44" customFormat="1" ht="24" customHeight="1">
      <c r="A83" s="116">
        <f t="shared" si="2"/>
        <v>55</v>
      </c>
      <c r="B83" s="117">
        <v>14057592</v>
      </c>
      <c r="C83" s="118" t="s">
        <v>279</v>
      </c>
      <c r="D83" s="139" t="s">
        <v>124</v>
      </c>
      <c r="E83" s="121" t="s">
        <v>280</v>
      </c>
      <c r="F83" s="112"/>
      <c r="G83" s="112"/>
      <c r="H83" s="112"/>
      <c r="I83" s="112"/>
      <c r="J83" s="112"/>
      <c r="K83" s="113" t="e">
        <f t="shared" si="3"/>
        <v>#DIV/0!</v>
      </c>
      <c r="L83" s="114"/>
      <c r="M83" s="115" t="e">
        <f t="shared" si="4"/>
        <v>#DIV/0!</v>
      </c>
      <c r="N83" s="114" t="e">
        <f>#VALUE!</f>
        <v>#VALUE!</v>
      </c>
      <c r="O83" s="114" t="e">
        <f>#VALUE!</f>
        <v>#VALUE!</v>
      </c>
      <c r="P83" s="114"/>
      <c r="Q83" s="20"/>
    </row>
    <row r="84" spans="1:17" s="44" customFormat="1" ht="24" customHeight="1">
      <c r="A84" s="116">
        <f t="shared" si="2"/>
        <v>56</v>
      </c>
      <c r="B84" s="117">
        <v>14057623</v>
      </c>
      <c r="C84" s="118" t="s">
        <v>281</v>
      </c>
      <c r="D84" s="139" t="s">
        <v>64</v>
      </c>
      <c r="E84" s="120" t="s">
        <v>282</v>
      </c>
      <c r="F84" s="112"/>
      <c r="G84" s="112"/>
      <c r="H84" s="112"/>
      <c r="I84" s="112"/>
      <c r="J84" s="112"/>
      <c r="K84" s="113" t="e">
        <f t="shared" si="3"/>
        <v>#DIV/0!</v>
      </c>
      <c r="L84" s="114"/>
      <c r="M84" s="115" t="e">
        <f t="shared" si="4"/>
        <v>#DIV/0!</v>
      </c>
      <c r="N84" s="114" t="e">
        <f>#VALUE!</f>
        <v>#VALUE!</v>
      </c>
      <c r="O84" s="114" t="e">
        <f>#VALUE!</f>
        <v>#VALUE!</v>
      </c>
      <c r="P84" s="114"/>
      <c r="Q84" s="20"/>
    </row>
    <row r="85" spans="1:17" s="44" customFormat="1" ht="24" customHeight="1">
      <c r="A85" s="116">
        <f t="shared" si="2"/>
        <v>57</v>
      </c>
      <c r="B85" s="117">
        <v>14057624</v>
      </c>
      <c r="C85" s="118" t="s">
        <v>283</v>
      </c>
      <c r="D85" s="139" t="s">
        <v>64</v>
      </c>
      <c r="E85" s="121" t="s">
        <v>284</v>
      </c>
      <c r="F85" s="112"/>
      <c r="G85" s="112"/>
      <c r="H85" s="112"/>
      <c r="I85" s="112"/>
      <c r="J85" s="112"/>
      <c r="K85" s="113" t="e">
        <f t="shared" si="3"/>
        <v>#DIV/0!</v>
      </c>
      <c r="L85" s="114"/>
      <c r="M85" s="115" t="e">
        <f t="shared" si="4"/>
        <v>#DIV/0!</v>
      </c>
      <c r="N85" s="114" t="e">
        <f>#VALUE!</f>
        <v>#VALUE!</v>
      </c>
      <c r="O85" s="114" t="e">
        <f>#VALUE!</f>
        <v>#VALUE!</v>
      </c>
      <c r="P85" s="114"/>
      <c r="Q85" s="20"/>
    </row>
    <row r="86" spans="1:17" s="44" customFormat="1" ht="24" customHeight="1">
      <c r="A86" s="116">
        <f t="shared" si="2"/>
        <v>58</v>
      </c>
      <c r="B86" s="117">
        <v>14057632</v>
      </c>
      <c r="C86" s="118" t="s">
        <v>285</v>
      </c>
      <c r="D86" s="139" t="s">
        <v>83</v>
      </c>
      <c r="E86" s="121" t="s">
        <v>204</v>
      </c>
      <c r="F86" s="112"/>
      <c r="G86" s="112"/>
      <c r="H86" s="112"/>
      <c r="I86" s="112"/>
      <c r="J86" s="112"/>
      <c r="K86" s="113" t="e">
        <f t="shared" si="3"/>
        <v>#DIV/0!</v>
      </c>
      <c r="L86" s="114"/>
      <c r="M86" s="115" t="e">
        <f t="shared" si="4"/>
        <v>#DIV/0!</v>
      </c>
      <c r="N86" s="114" t="e">
        <f>#VALUE!</f>
        <v>#VALUE!</v>
      </c>
      <c r="O86" s="114" t="e">
        <f>#VALUE!</f>
        <v>#VALUE!</v>
      </c>
      <c r="P86" s="114"/>
      <c r="Q86" s="20"/>
    </row>
    <row r="87" spans="1:17" s="44" customFormat="1" ht="24" customHeight="1">
      <c r="A87" s="116">
        <f t="shared" si="2"/>
        <v>59</v>
      </c>
      <c r="B87" s="117">
        <v>14057635</v>
      </c>
      <c r="C87" s="118" t="s">
        <v>286</v>
      </c>
      <c r="D87" s="139" t="s">
        <v>65</v>
      </c>
      <c r="E87" s="122" t="s">
        <v>287</v>
      </c>
      <c r="F87" s="112"/>
      <c r="G87" s="112"/>
      <c r="H87" s="112"/>
      <c r="I87" s="112"/>
      <c r="J87" s="112"/>
      <c r="K87" s="113" t="e">
        <f t="shared" si="3"/>
        <v>#DIV/0!</v>
      </c>
      <c r="L87" s="114"/>
      <c r="M87" s="115" t="e">
        <f t="shared" si="4"/>
        <v>#DIV/0!</v>
      </c>
      <c r="N87" s="114" t="e">
        <f>#VALUE!</f>
        <v>#VALUE!</v>
      </c>
      <c r="O87" s="114" t="e">
        <f>#VALUE!</f>
        <v>#VALUE!</v>
      </c>
      <c r="P87" s="114"/>
      <c r="Q87" s="20"/>
    </row>
    <row r="88" spans="1:17" s="44" customFormat="1" ht="24" customHeight="1">
      <c r="A88" s="116">
        <f t="shared" si="2"/>
        <v>60</v>
      </c>
      <c r="B88" s="117">
        <v>14057633</v>
      </c>
      <c r="C88" s="118" t="s">
        <v>288</v>
      </c>
      <c r="D88" s="139" t="s">
        <v>65</v>
      </c>
      <c r="E88" s="121" t="s">
        <v>289</v>
      </c>
      <c r="F88" s="112"/>
      <c r="G88" s="112"/>
      <c r="H88" s="112"/>
      <c r="I88" s="112"/>
      <c r="J88" s="112"/>
      <c r="K88" s="113" t="e">
        <f t="shared" si="3"/>
        <v>#DIV/0!</v>
      </c>
      <c r="L88" s="114"/>
      <c r="M88" s="115" t="e">
        <f t="shared" si="4"/>
        <v>#DIV/0!</v>
      </c>
      <c r="N88" s="114" t="e">
        <f>#VALUE!</f>
        <v>#VALUE!</v>
      </c>
      <c r="O88" s="114" t="e">
        <f>#VALUE!</f>
        <v>#VALUE!</v>
      </c>
      <c r="P88" s="114"/>
      <c r="Q88" s="20"/>
    </row>
    <row r="89" spans="1:17" s="44" customFormat="1" ht="24" customHeight="1">
      <c r="A89" s="116">
        <f t="shared" si="2"/>
        <v>61</v>
      </c>
      <c r="B89" s="117">
        <v>14057634</v>
      </c>
      <c r="C89" s="118" t="s">
        <v>290</v>
      </c>
      <c r="D89" s="139" t="s">
        <v>65</v>
      </c>
      <c r="E89" s="121" t="s">
        <v>291</v>
      </c>
      <c r="F89" s="112"/>
      <c r="G89" s="112"/>
      <c r="H89" s="112"/>
      <c r="I89" s="112"/>
      <c r="J89" s="112"/>
      <c r="K89" s="113" t="e">
        <f t="shared" si="3"/>
        <v>#DIV/0!</v>
      </c>
      <c r="L89" s="114"/>
      <c r="M89" s="115" t="e">
        <f t="shared" si="4"/>
        <v>#DIV/0!</v>
      </c>
      <c r="N89" s="114" t="e">
        <f>#VALUE!</f>
        <v>#VALUE!</v>
      </c>
      <c r="O89" s="114" t="e">
        <f>#VALUE!</f>
        <v>#VALUE!</v>
      </c>
      <c r="P89" s="114"/>
      <c r="Q89" s="20"/>
    </row>
    <row r="90" spans="1:17" s="44" customFormat="1" ht="24" customHeight="1">
      <c r="A90" s="116">
        <f t="shared" si="2"/>
        <v>62</v>
      </c>
      <c r="B90" s="117">
        <v>14057636</v>
      </c>
      <c r="C90" s="118" t="s">
        <v>292</v>
      </c>
      <c r="D90" s="139" t="s">
        <v>293</v>
      </c>
      <c r="E90" s="120" t="s">
        <v>294</v>
      </c>
      <c r="F90" s="112"/>
      <c r="G90" s="112"/>
      <c r="H90" s="112"/>
      <c r="I90" s="112"/>
      <c r="J90" s="112"/>
      <c r="K90" s="113" t="e">
        <f t="shared" si="3"/>
        <v>#DIV/0!</v>
      </c>
      <c r="L90" s="114"/>
      <c r="M90" s="115" t="e">
        <f t="shared" si="4"/>
        <v>#DIV/0!</v>
      </c>
      <c r="N90" s="114" t="e">
        <f>#VALUE!</f>
        <v>#VALUE!</v>
      </c>
      <c r="O90" s="114" t="e">
        <f>#VALUE!</f>
        <v>#VALUE!</v>
      </c>
      <c r="P90" s="114"/>
      <c r="Q90" s="20"/>
    </row>
    <row r="91" spans="1:17" s="44" customFormat="1" ht="24" customHeight="1">
      <c r="A91" s="116">
        <f t="shared" si="2"/>
        <v>63</v>
      </c>
      <c r="B91" s="117">
        <v>14057637</v>
      </c>
      <c r="C91" s="118" t="s">
        <v>295</v>
      </c>
      <c r="D91" s="139" t="s">
        <v>84</v>
      </c>
      <c r="E91" s="121" t="s">
        <v>108</v>
      </c>
      <c r="F91" s="112"/>
      <c r="G91" s="112"/>
      <c r="H91" s="112"/>
      <c r="I91" s="112"/>
      <c r="J91" s="112"/>
      <c r="K91" s="113" t="e">
        <f t="shared" si="3"/>
        <v>#DIV/0!</v>
      </c>
      <c r="L91" s="114"/>
      <c r="M91" s="115" t="e">
        <f t="shared" si="4"/>
        <v>#DIV/0!</v>
      </c>
      <c r="N91" s="114" t="e">
        <f>#VALUE!</f>
        <v>#VALUE!</v>
      </c>
      <c r="O91" s="114" t="e">
        <f>#VALUE!</f>
        <v>#VALUE!</v>
      </c>
      <c r="P91" s="114"/>
      <c r="Q91" s="20"/>
    </row>
    <row r="92" spans="1:17" s="44" customFormat="1" ht="24" customHeight="1">
      <c r="A92" s="116">
        <f t="shared" si="2"/>
        <v>64</v>
      </c>
      <c r="B92" s="117">
        <v>14057640</v>
      </c>
      <c r="C92" s="118" t="s">
        <v>296</v>
      </c>
      <c r="D92" s="139" t="s">
        <v>94</v>
      </c>
      <c r="E92" s="121" t="s">
        <v>297</v>
      </c>
      <c r="F92" s="112"/>
      <c r="G92" s="112"/>
      <c r="H92" s="112"/>
      <c r="I92" s="112"/>
      <c r="J92" s="112"/>
      <c r="K92" s="113" t="e">
        <f t="shared" si="3"/>
        <v>#DIV/0!</v>
      </c>
      <c r="L92" s="114"/>
      <c r="M92" s="115" t="e">
        <f t="shared" si="4"/>
        <v>#DIV/0!</v>
      </c>
      <c r="N92" s="114" t="e">
        <f>#VALUE!</f>
        <v>#VALUE!</v>
      </c>
      <c r="O92" s="114" t="e">
        <f>#VALUE!</f>
        <v>#VALUE!</v>
      </c>
      <c r="P92" s="114"/>
      <c r="Q92" s="20"/>
    </row>
    <row r="93" spans="1:17" s="44" customFormat="1" ht="24" customHeight="1">
      <c r="A93" s="116">
        <f t="shared" si="2"/>
        <v>65</v>
      </c>
      <c r="B93" s="117">
        <v>14057639</v>
      </c>
      <c r="C93" s="118" t="s">
        <v>177</v>
      </c>
      <c r="D93" s="139" t="s">
        <v>94</v>
      </c>
      <c r="E93" s="121" t="s">
        <v>298</v>
      </c>
      <c r="F93" s="112"/>
      <c r="G93" s="112"/>
      <c r="H93" s="112"/>
      <c r="I93" s="112"/>
      <c r="J93" s="112"/>
      <c r="K93" s="113" t="e">
        <f>ROUND(($D$19*F93+$D$20*G93+$D$21*H93+$D$22*I93+$D$23*J93)/$D$24,1)</f>
        <v>#DIV/0!</v>
      </c>
      <c r="L93" s="114"/>
      <c r="M93" s="115" t="e">
        <f>ROUND(K93*$D$24+L93*(100%-$D$24),1)</f>
        <v>#DIV/0!</v>
      </c>
      <c r="N93" s="114" t="e">
        <f>#VALUE!</f>
        <v>#VALUE!</v>
      </c>
      <c r="O93" s="114" t="e">
        <f>#VALUE!</f>
        <v>#VALUE!</v>
      </c>
      <c r="P93" s="114"/>
      <c r="Q93" s="20"/>
    </row>
    <row r="94" spans="1:17" s="44" customFormat="1" ht="24" customHeight="1">
      <c r="A94" s="116">
        <f t="shared" si="2"/>
        <v>66</v>
      </c>
      <c r="B94" s="117">
        <v>14057643</v>
      </c>
      <c r="C94" s="118" t="s">
        <v>31</v>
      </c>
      <c r="D94" s="139" t="s">
        <v>98</v>
      </c>
      <c r="E94" s="121" t="s">
        <v>135</v>
      </c>
      <c r="F94" s="112"/>
      <c r="G94" s="112"/>
      <c r="H94" s="112"/>
      <c r="I94" s="112"/>
      <c r="J94" s="112"/>
      <c r="K94" s="113" t="e">
        <f>ROUND(($D$19*F94+$D$20*G94+$D$21*H94+$D$22*I94+$D$23*J94)/$D$24,1)</f>
        <v>#DIV/0!</v>
      </c>
      <c r="L94" s="114"/>
      <c r="M94" s="115" t="e">
        <f>ROUND(K94*$D$24+L94*(100%-$D$24),1)</f>
        <v>#DIV/0!</v>
      </c>
      <c r="N94" s="114" t="e">
        <f>#VALUE!</f>
        <v>#VALUE!</v>
      </c>
      <c r="O94" s="114" t="e">
        <f>#VALUE!</f>
        <v>#VALUE!</v>
      </c>
      <c r="P94" s="114"/>
      <c r="Q94" s="20"/>
    </row>
    <row r="95" spans="1:17" s="44" customFormat="1" ht="24" customHeight="1">
      <c r="A95" s="116">
        <f aca="true" t="shared" si="5" ref="A95:A103">A94+1</f>
        <v>67</v>
      </c>
      <c r="B95" s="117">
        <v>14057625</v>
      </c>
      <c r="C95" s="118" t="s">
        <v>299</v>
      </c>
      <c r="D95" s="139" t="s">
        <v>87</v>
      </c>
      <c r="E95" s="121" t="s">
        <v>300</v>
      </c>
      <c r="F95" s="112"/>
      <c r="G95" s="112"/>
      <c r="H95" s="112"/>
      <c r="I95" s="112"/>
      <c r="J95" s="112"/>
      <c r="K95" s="113" t="e">
        <f>ROUND(($D$19*F95+$D$20*G95+$D$21*H95+$D$22*I95+$D$23*J95)/$D$24,1)</f>
        <v>#DIV/0!</v>
      </c>
      <c r="L95" s="114"/>
      <c r="M95" s="115"/>
      <c r="N95" s="114"/>
      <c r="O95" s="114"/>
      <c r="P95" s="114"/>
      <c r="Q95" s="20"/>
    </row>
    <row r="96" spans="1:17" s="44" customFormat="1" ht="24" customHeight="1">
      <c r="A96" s="116">
        <f t="shared" si="5"/>
        <v>68</v>
      </c>
      <c r="B96" s="117">
        <v>14057645</v>
      </c>
      <c r="C96" s="118" t="s">
        <v>301</v>
      </c>
      <c r="D96" s="139" t="s">
        <v>88</v>
      </c>
      <c r="E96" s="121" t="s">
        <v>302</v>
      </c>
      <c r="F96" s="112"/>
      <c r="G96" s="112"/>
      <c r="H96" s="112"/>
      <c r="I96" s="112"/>
      <c r="J96" s="112"/>
      <c r="K96" s="113" t="e">
        <f>ROUND(($D$19*F96+$D$20*G96+$D$21*H96+$D$22*I96+$D$23*J96)/$D$24,1)</f>
        <v>#DIV/0!</v>
      </c>
      <c r="L96" s="114"/>
      <c r="M96" s="115" t="e">
        <f>ROUND(K96*$D$24+L96*(100%-$D$24),1)</f>
        <v>#DIV/0!</v>
      </c>
      <c r="N96" s="114" t="e">
        <f>#VALUE!</f>
        <v>#VALUE!</v>
      </c>
      <c r="O96" s="114" t="e">
        <f>#VALUE!</f>
        <v>#VALUE!</v>
      </c>
      <c r="P96" s="114"/>
      <c r="Q96" s="20"/>
    </row>
    <row r="97" spans="1:17" s="44" customFormat="1" ht="24" customHeight="1">
      <c r="A97" s="116">
        <f t="shared" si="5"/>
        <v>69</v>
      </c>
      <c r="B97" s="117">
        <v>14057646</v>
      </c>
      <c r="C97" s="118" t="s">
        <v>303</v>
      </c>
      <c r="D97" s="139" t="s">
        <v>304</v>
      </c>
      <c r="E97" s="121" t="s">
        <v>305</v>
      </c>
      <c r="F97" s="112"/>
      <c r="G97" s="112"/>
      <c r="H97" s="112"/>
      <c r="I97" s="112"/>
      <c r="J97" s="112"/>
      <c r="K97" s="113" t="e">
        <f>ROUND(($D$19*F97+$D$20*G97+$D$21*H97+$D$22*I97+$D$23*J97)/$D$24,1)</f>
        <v>#DIV/0!</v>
      </c>
      <c r="L97" s="114"/>
      <c r="M97" s="115" t="e">
        <f>ROUND(K97*$D$24+L97*(100%-$D$24),1)</f>
        <v>#DIV/0!</v>
      </c>
      <c r="N97" s="114" t="e">
        <f>#VALUE!</f>
        <v>#VALUE!</v>
      </c>
      <c r="O97" s="114" t="e">
        <f>#VALUE!</f>
        <v>#VALUE!</v>
      </c>
      <c r="P97" s="114"/>
      <c r="Q97" s="20"/>
    </row>
    <row r="98" spans="1:17" s="6" customFormat="1" ht="24" customHeight="1">
      <c r="A98" s="116">
        <f t="shared" si="5"/>
        <v>70</v>
      </c>
      <c r="B98" s="117">
        <v>14057626</v>
      </c>
      <c r="C98" s="118" t="s">
        <v>306</v>
      </c>
      <c r="D98" s="139" t="s">
        <v>69</v>
      </c>
      <c r="E98" s="121" t="s">
        <v>307</v>
      </c>
      <c r="F98" s="123"/>
      <c r="G98" s="123"/>
      <c r="H98" s="123"/>
      <c r="I98" s="123"/>
      <c r="J98" s="123"/>
      <c r="K98" s="113" t="e">
        <f aca="true" t="shared" si="6" ref="K98:K103">ROUND(($D$19*F98+$D$20*G98+$D$21*H98+$D$22*I98+$D$23*J98)/$D$24,1)</f>
        <v>#DIV/0!</v>
      </c>
      <c r="L98" s="124"/>
      <c r="M98" s="125"/>
      <c r="N98" s="124" t="e">
        <f>#VALUE!</f>
        <v>#VALUE!</v>
      </c>
      <c r="O98" s="124" t="e">
        <f>#VALUE!</f>
        <v>#VALUE!</v>
      </c>
      <c r="P98" s="126"/>
      <c r="Q98" s="5"/>
    </row>
    <row r="99" spans="1:17" s="6" customFormat="1" ht="24" customHeight="1">
      <c r="A99" s="116">
        <f t="shared" si="5"/>
        <v>71</v>
      </c>
      <c r="B99" s="117">
        <v>14057629</v>
      </c>
      <c r="C99" s="118" t="s">
        <v>308</v>
      </c>
      <c r="D99" s="139" t="s">
        <v>70</v>
      </c>
      <c r="E99" s="121" t="s">
        <v>309</v>
      </c>
      <c r="F99" s="123"/>
      <c r="G99" s="127"/>
      <c r="H99" s="127"/>
      <c r="I99" s="127"/>
      <c r="J99" s="127"/>
      <c r="K99" s="113" t="e">
        <f t="shared" si="6"/>
        <v>#DIV/0!</v>
      </c>
      <c r="L99" s="127"/>
      <c r="M99" s="127"/>
      <c r="N99" s="127"/>
      <c r="O99" s="127"/>
      <c r="P99" s="127"/>
      <c r="Q99" s="5"/>
    </row>
    <row r="100" spans="1:17" s="6" customFormat="1" ht="24" customHeight="1">
      <c r="A100" s="116">
        <f t="shared" si="5"/>
        <v>72</v>
      </c>
      <c r="B100" s="117">
        <v>14057627</v>
      </c>
      <c r="C100" s="118" t="s">
        <v>310</v>
      </c>
      <c r="D100" s="139" t="s">
        <v>70</v>
      </c>
      <c r="E100" s="121" t="s">
        <v>194</v>
      </c>
      <c r="F100" s="123"/>
      <c r="G100" s="127"/>
      <c r="H100" s="127"/>
      <c r="I100" s="127"/>
      <c r="J100" s="127"/>
      <c r="K100" s="113" t="e">
        <f t="shared" si="6"/>
        <v>#DIV/0!</v>
      </c>
      <c r="L100" s="127"/>
      <c r="M100" s="127"/>
      <c r="N100" s="127"/>
      <c r="O100" s="127"/>
      <c r="P100" s="127"/>
      <c r="Q100" s="5"/>
    </row>
    <row r="101" spans="1:17" s="6" customFormat="1" ht="24" customHeight="1">
      <c r="A101" s="116">
        <f t="shared" si="5"/>
        <v>73</v>
      </c>
      <c r="B101" s="117">
        <v>14057648</v>
      </c>
      <c r="C101" s="118" t="s">
        <v>311</v>
      </c>
      <c r="D101" s="139" t="s">
        <v>95</v>
      </c>
      <c r="E101" s="121" t="s">
        <v>186</v>
      </c>
      <c r="F101" s="123"/>
      <c r="G101" s="127"/>
      <c r="H101" s="127"/>
      <c r="I101" s="127"/>
      <c r="J101" s="127"/>
      <c r="K101" s="113" t="e">
        <f t="shared" si="6"/>
        <v>#DIV/0!</v>
      </c>
      <c r="L101" s="127"/>
      <c r="M101" s="127"/>
      <c r="N101" s="127"/>
      <c r="O101" s="127"/>
      <c r="P101" s="127"/>
      <c r="Q101" s="5"/>
    </row>
    <row r="102" spans="1:16" ht="24" customHeight="1">
      <c r="A102" s="116">
        <f t="shared" si="5"/>
        <v>74</v>
      </c>
      <c r="B102" s="117">
        <v>14057649</v>
      </c>
      <c r="C102" s="118" t="s">
        <v>312</v>
      </c>
      <c r="D102" s="139" t="s">
        <v>95</v>
      </c>
      <c r="E102" s="121" t="s">
        <v>313</v>
      </c>
      <c r="F102" s="128"/>
      <c r="G102" s="128"/>
      <c r="H102" s="128"/>
      <c r="I102" s="128"/>
      <c r="J102" s="128"/>
      <c r="K102" s="113" t="e">
        <f t="shared" si="6"/>
        <v>#DIV/0!</v>
      </c>
      <c r="L102" s="129"/>
      <c r="M102" s="130"/>
      <c r="N102" s="129"/>
      <c r="O102" s="129"/>
      <c r="P102" s="131"/>
    </row>
    <row r="103" spans="1:16" ht="24" customHeight="1">
      <c r="A103" s="116">
        <f t="shared" si="5"/>
        <v>75</v>
      </c>
      <c r="B103" s="117">
        <v>14057650</v>
      </c>
      <c r="C103" s="118" t="s">
        <v>314</v>
      </c>
      <c r="D103" s="139" t="s">
        <v>71</v>
      </c>
      <c r="E103" s="121" t="s">
        <v>315</v>
      </c>
      <c r="F103" s="128"/>
      <c r="G103" s="128"/>
      <c r="H103" s="128"/>
      <c r="I103" s="128"/>
      <c r="J103" s="128"/>
      <c r="K103" s="113" t="e">
        <f t="shared" si="6"/>
        <v>#DIV/0!</v>
      </c>
      <c r="L103" s="129"/>
      <c r="M103" s="130"/>
      <c r="N103" s="129"/>
      <c r="O103" s="129"/>
      <c r="P103" s="131"/>
    </row>
    <row r="104" spans="1:15" ht="15.75">
      <c r="A104" s="66"/>
      <c r="B104" s="66"/>
      <c r="C104" s="66"/>
      <c r="D104" s="66"/>
      <c r="E104" s="67"/>
      <c r="F104" s="66"/>
      <c r="G104" s="66"/>
      <c r="H104" s="66"/>
      <c r="I104" s="66"/>
      <c r="J104" s="66"/>
      <c r="K104" s="68"/>
      <c r="L104" s="69"/>
      <c r="M104" s="70"/>
      <c r="N104" s="69"/>
      <c r="O104" s="69"/>
    </row>
    <row r="105" spans="1:16" ht="18.75">
      <c r="A105" s="66"/>
      <c r="B105" s="66"/>
      <c r="C105" s="66"/>
      <c r="D105" s="66"/>
      <c r="E105" s="67"/>
      <c r="F105" s="66"/>
      <c r="G105" s="53" t="s">
        <v>170</v>
      </c>
      <c r="H105" s="45"/>
      <c r="I105" s="45"/>
      <c r="J105" s="54"/>
      <c r="K105" s="55"/>
      <c r="L105" s="56"/>
      <c r="M105" s="57"/>
      <c r="N105" s="58" t="e">
        <f>#VALUE!</f>
        <v>#VALUE!</v>
      </c>
      <c r="O105" s="58" t="e">
        <f>#VALUE!</f>
        <v>#VALUE!</v>
      </c>
      <c r="P105" s="5"/>
    </row>
    <row r="106" spans="1:16" ht="18.75">
      <c r="A106" s="73"/>
      <c r="B106" s="73"/>
      <c r="C106" s="74"/>
      <c r="D106" s="74"/>
      <c r="E106" s="75"/>
      <c r="F106" s="74"/>
      <c r="G106" s="45"/>
      <c r="H106" s="45"/>
      <c r="I106" s="59" t="s">
        <v>33</v>
      </c>
      <c r="J106" s="59"/>
      <c r="K106" s="60"/>
      <c r="L106" s="61"/>
      <c r="M106" s="62"/>
      <c r="N106" s="63" t="e">
        <f>#VALUE!</f>
        <v>#VALUE!</v>
      </c>
      <c r="O106" s="63" t="e">
        <f>#VALUE!</f>
        <v>#VALUE!</v>
      </c>
      <c r="P106" s="5"/>
    </row>
    <row r="107" spans="1:16" ht="16.5">
      <c r="A107" s="73"/>
      <c r="B107" s="73"/>
      <c r="C107" s="74"/>
      <c r="D107" s="74"/>
      <c r="E107" s="75"/>
      <c r="F107" s="74"/>
      <c r="G107" s="45"/>
      <c r="H107" s="45"/>
      <c r="I107" s="54" t="s">
        <v>34</v>
      </c>
      <c r="J107" s="45"/>
      <c r="K107" s="48"/>
      <c r="L107" s="49"/>
      <c r="M107" s="65"/>
      <c r="N107" s="49" t="e">
        <f>#VALUE!</f>
        <v>#VALUE!</v>
      </c>
      <c r="O107" s="49" t="e">
        <f>#VALUE!</f>
        <v>#VALUE!</v>
      </c>
      <c r="P107" s="5"/>
    </row>
    <row r="108" spans="1:15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</row>
    <row r="109" spans="1:15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</row>
    <row r="110" spans="1:15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</row>
    <row r="111" spans="1:15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73"/>
      <c r="B114" s="73"/>
      <c r="C114" s="74"/>
      <c r="D114" s="74"/>
      <c r="E114" s="75"/>
      <c r="F114" s="74"/>
      <c r="G114" s="74"/>
      <c r="H114" s="74"/>
      <c r="I114" s="74"/>
      <c r="J114" s="76"/>
      <c r="K114" s="76"/>
      <c r="L114" s="78"/>
      <c r="M114" s="78"/>
      <c r="N114" s="78"/>
      <c r="O114" s="78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6"/>
      <c r="K115" s="76"/>
      <c r="L115" s="78"/>
      <c r="M115" s="78"/>
      <c r="N115" s="78"/>
      <c r="O115" s="78"/>
      <c r="R115" s="72"/>
    </row>
    <row r="116" spans="1:18" s="71" customFormat="1" ht="15.75">
      <c r="A116" s="73"/>
      <c r="B116" s="73"/>
      <c r="C116" s="74"/>
      <c r="D116" s="74"/>
      <c r="E116" s="75"/>
      <c r="F116" s="74"/>
      <c r="G116" s="74"/>
      <c r="H116" s="74"/>
      <c r="I116" s="74"/>
      <c r="J116" s="76"/>
      <c r="K116" s="76"/>
      <c r="L116" s="78"/>
      <c r="M116" s="78"/>
      <c r="N116" s="78"/>
      <c r="O116" s="78"/>
      <c r="R116" s="72"/>
    </row>
    <row r="117" spans="1:18" s="71" customFormat="1" ht="15.75">
      <c r="A117" s="73"/>
      <c r="B117" s="73"/>
      <c r="C117" s="74"/>
      <c r="D117" s="74"/>
      <c r="E117" s="75"/>
      <c r="F117" s="74"/>
      <c r="G117" s="74"/>
      <c r="H117" s="74"/>
      <c r="I117" s="74"/>
      <c r="J117" s="76"/>
      <c r="K117" s="76"/>
      <c r="L117" s="78"/>
      <c r="M117" s="78"/>
      <c r="N117" s="78"/>
      <c r="O117" s="78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76"/>
      <c r="K118" s="76"/>
      <c r="L118" s="78"/>
      <c r="M118" s="78"/>
      <c r="N118" s="78"/>
      <c r="O118" s="78"/>
      <c r="R118" s="72"/>
    </row>
    <row r="119" spans="1:18" s="71" customFormat="1" ht="15.75">
      <c r="A119" s="73"/>
      <c r="B119" s="73"/>
      <c r="C119" s="74"/>
      <c r="D119" s="74"/>
      <c r="E119" s="75"/>
      <c r="F119" s="74"/>
      <c r="G119" s="74"/>
      <c r="H119" s="74"/>
      <c r="I119" s="74"/>
      <c r="J119" s="76"/>
      <c r="K119" s="76"/>
      <c r="L119" s="78"/>
      <c r="M119" s="78"/>
      <c r="N119" s="78"/>
      <c r="O119" s="78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76"/>
      <c r="K120" s="76"/>
      <c r="L120" s="78"/>
      <c r="M120" s="78"/>
      <c r="N120" s="78"/>
      <c r="O120" s="78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76"/>
      <c r="K121" s="76"/>
      <c r="L121" s="78"/>
      <c r="M121" s="78"/>
      <c r="N121" s="78"/>
      <c r="O121" s="78"/>
      <c r="R121" s="72"/>
    </row>
    <row r="122" spans="1:18" s="71" customFormat="1" ht="15.75">
      <c r="A122" s="73"/>
      <c r="B122" s="73"/>
      <c r="C122" s="74"/>
      <c r="D122" s="74"/>
      <c r="E122" s="75"/>
      <c r="F122" s="74"/>
      <c r="G122" s="74"/>
      <c r="H122" s="74"/>
      <c r="I122" s="74"/>
      <c r="J122" s="76"/>
      <c r="K122" s="76"/>
      <c r="L122" s="78"/>
      <c r="M122" s="78"/>
      <c r="N122" s="78"/>
      <c r="O122" s="78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76"/>
      <c r="K123" s="76"/>
      <c r="L123" s="78"/>
      <c r="M123" s="78"/>
      <c r="N123" s="78"/>
      <c r="O123" s="78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76"/>
      <c r="K124" s="76"/>
      <c r="L124" s="78"/>
      <c r="M124" s="78"/>
      <c r="N124" s="78"/>
      <c r="O124" s="78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76"/>
      <c r="K125" s="76"/>
      <c r="L125" s="78"/>
      <c r="M125" s="78"/>
      <c r="N125" s="78"/>
      <c r="O125" s="78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6"/>
      <c r="K126" s="76"/>
      <c r="L126" s="78"/>
      <c r="M126" s="78"/>
      <c r="N126" s="78"/>
      <c r="O126" s="78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76"/>
      <c r="K127" s="76"/>
      <c r="L127" s="78"/>
      <c r="M127" s="78"/>
      <c r="N127" s="78"/>
      <c r="O127" s="78"/>
      <c r="R127" s="72"/>
    </row>
    <row r="128" spans="1:18" s="71" customFormat="1" ht="15.75">
      <c r="A128" s="80"/>
      <c r="B128" s="80"/>
      <c r="C128" s="81"/>
      <c r="D128" s="81"/>
      <c r="E128" s="82"/>
      <c r="F128" s="83"/>
      <c r="G128" s="83"/>
      <c r="H128" s="83"/>
      <c r="I128" s="83"/>
      <c r="J128" s="84"/>
      <c r="K128" s="84"/>
      <c r="L128" s="85"/>
      <c r="M128" s="85"/>
      <c r="N128" s="85"/>
      <c r="O128" s="85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8.75">
      <c r="A130" s="87"/>
      <c r="B130" s="87"/>
      <c r="C130" s="88"/>
      <c r="D130" s="88"/>
      <c r="E130" s="89"/>
      <c r="F130" s="88"/>
      <c r="G130" s="88"/>
      <c r="H130" s="88"/>
      <c r="I130" s="88"/>
      <c r="J130" s="90"/>
      <c r="K130" s="90"/>
      <c r="L130" s="91"/>
      <c r="M130" s="91"/>
      <c r="N130" s="91"/>
      <c r="O130" s="91"/>
      <c r="R130" s="72"/>
    </row>
    <row r="131" spans="1:18" s="71" customFormat="1" ht="18.75">
      <c r="A131" s="87"/>
      <c r="B131" s="87"/>
      <c r="C131" s="88"/>
      <c r="D131" s="88"/>
      <c r="E131" s="89"/>
      <c r="F131" s="88"/>
      <c r="G131" s="88"/>
      <c r="H131" s="88"/>
      <c r="I131" s="88"/>
      <c r="J131" s="92"/>
      <c r="K131" s="92"/>
      <c r="L131" s="93"/>
      <c r="M131" s="93"/>
      <c r="N131" s="93"/>
      <c r="O131" s="93"/>
      <c r="R131" s="72"/>
    </row>
    <row r="132" spans="1:18" s="71" customFormat="1" ht="15.75">
      <c r="A132" s="73"/>
      <c r="B132" s="73"/>
      <c r="C132" s="74"/>
      <c r="D132" s="74"/>
      <c r="E132" s="75"/>
      <c r="F132" s="74"/>
      <c r="G132" s="74"/>
      <c r="H132" s="74"/>
      <c r="I132" s="74"/>
      <c r="J132" s="94"/>
      <c r="K132" s="94"/>
      <c r="L132" s="95"/>
      <c r="M132" s="95"/>
      <c r="N132" s="95"/>
      <c r="O132" s="95"/>
      <c r="R132" s="72"/>
    </row>
    <row r="133" spans="1:18" s="71" customFormat="1" ht="15.75">
      <c r="A133" s="73"/>
      <c r="B133" s="73"/>
      <c r="C133" s="96"/>
      <c r="D133" s="96"/>
      <c r="E133" s="75"/>
      <c r="F133" s="74"/>
      <c r="G133" s="74"/>
      <c r="H133" s="74"/>
      <c r="I133" s="74"/>
      <c r="J133" s="94"/>
      <c r="K133" s="94"/>
      <c r="L133" s="95"/>
      <c r="M133" s="95"/>
      <c r="N133" s="95"/>
      <c r="O133" s="95"/>
      <c r="R133" s="72"/>
    </row>
    <row r="134" spans="1:18" s="71" customFormat="1" ht="15.75">
      <c r="A134" s="73"/>
      <c r="B134" s="73"/>
      <c r="C134" s="74"/>
      <c r="D134" s="74"/>
      <c r="E134" s="75"/>
      <c r="F134" s="74"/>
      <c r="G134" s="74"/>
      <c r="H134" s="74"/>
      <c r="I134" s="74"/>
      <c r="J134" s="97"/>
      <c r="K134" s="97"/>
      <c r="L134" s="98"/>
      <c r="M134" s="98"/>
      <c r="N134" s="98"/>
      <c r="O134" s="98"/>
      <c r="R134" s="72"/>
    </row>
    <row r="135" spans="1:18" s="71" customFormat="1" ht="15.75">
      <c r="A135" s="73"/>
      <c r="B135" s="73"/>
      <c r="C135" s="74"/>
      <c r="D135" s="74"/>
      <c r="E135" s="75"/>
      <c r="F135" s="74"/>
      <c r="G135" s="74"/>
      <c r="H135" s="74"/>
      <c r="I135" s="74"/>
      <c r="J135" s="94"/>
      <c r="K135" s="94"/>
      <c r="L135" s="95"/>
      <c r="M135" s="95"/>
      <c r="N135" s="95"/>
      <c r="O135" s="95"/>
      <c r="R135" s="72"/>
    </row>
    <row r="136" spans="1:18" s="71" customFormat="1" ht="15.75">
      <c r="A136" s="73"/>
      <c r="B136" s="73"/>
      <c r="C136" s="74"/>
      <c r="D136" s="74"/>
      <c r="E136" s="75"/>
      <c r="F136" s="74"/>
      <c r="G136" s="74"/>
      <c r="H136" s="74"/>
      <c r="I136" s="74"/>
      <c r="J136" s="94"/>
      <c r="K136" s="94"/>
      <c r="L136" s="95"/>
      <c r="M136" s="95"/>
      <c r="N136" s="95"/>
      <c r="O136" s="95"/>
      <c r="R136" s="72"/>
    </row>
    <row r="137" spans="1:18" s="71" customFormat="1" ht="15.75">
      <c r="A137" s="73"/>
      <c r="B137" s="73"/>
      <c r="C137" s="74"/>
      <c r="D137" s="74"/>
      <c r="E137" s="75"/>
      <c r="F137" s="74"/>
      <c r="G137" s="74"/>
      <c r="H137" s="74"/>
      <c r="I137" s="74"/>
      <c r="J137" s="74"/>
      <c r="K137" s="74"/>
      <c r="L137" s="99"/>
      <c r="M137" s="99"/>
      <c r="N137" s="99"/>
      <c r="O137" s="99"/>
      <c r="R137" s="72"/>
    </row>
    <row r="138" spans="1:18" s="71" customFormat="1" ht="15.75">
      <c r="A138" s="73"/>
      <c r="B138" s="73"/>
      <c r="C138" s="74"/>
      <c r="D138" s="74"/>
      <c r="E138" s="75"/>
      <c r="F138" s="74"/>
      <c r="G138" s="74"/>
      <c r="H138" s="74"/>
      <c r="I138" s="74"/>
      <c r="J138" s="94"/>
      <c r="K138" s="94"/>
      <c r="L138" s="95"/>
      <c r="M138" s="95"/>
      <c r="N138" s="95"/>
      <c r="O138" s="95"/>
      <c r="R138" s="72"/>
    </row>
    <row r="139" spans="1:18" s="71" customFormat="1" ht="15.75">
      <c r="A139" s="73"/>
      <c r="B139" s="73"/>
      <c r="C139" s="74"/>
      <c r="D139" s="74"/>
      <c r="E139" s="75"/>
      <c r="F139" s="74"/>
      <c r="G139" s="74"/>
      <c r="H139" s="74"/>
      <c r="I139" s="74"/>
      <c r="J139" s="73"/>
      <c r="K139" s="73"/>
      <c r="L139" s="86"/>
      <c r="M139" s="86"/>
      <c r="N139" s="86"/>
      <c r="O139" s="86"/>
      <c r="R139" s="72"/>
    </row>
    <row r="140" spans="1:18" s="71" customFormat="1" ht="15.75">
      <c r="A140" s="73"/>
      <c r="B140" s="73"/>
      <c r="C140" s="74"/>
      <c r="D140" s="74"/>
      <c r="E140" s="75"/>
      <c r="F140" s="74"/>
      <c r="G140" s="74"/>
      <c r="H140" s="74"/>
      <c r="I140" s="74"/>
      <c r="J140" s="73"/>
      <c r="K140" s="73"/>
      <c r="L140" s="86"/>
      <c r="M140" s="86"/>
      <c r="N140" s="86"/>
      <c r="O140" s="86"/>
      <c r="R140" s="72"/>
    </row>
    <row r="141" spans="1:18" s="71" customFormat="1" ht="15.75">
      <c r="A141" s="73"/>
      <c r="B141" s="73"/>
      <c r="C141" s="74"/>
      <c r="D141" s="74"/>
      <c r="E141" s="75"/>
      <c r="F141" s="74"/>
      <c r="G141" s="74"/>
      <c r="H141" s="74"/>
      <c r="I141" s="74"/>
      <c r="J141" s="94"/>
      <c r="K141" s="94"/>
      <c r="L141" s="95"/>
      <c r="M141" s="95"/>
      <c r="N141" s="95"/>
      <c r="O141" s="95"/>
      <c r="R141" s="72"/>
    </row>
    <row r="142" spans="1:18" s="71" customFormat="1" ht="15.75">
      <c r="A142" s="73"/>
      <c r="B142" s="73"/>
      <c r="C142" s="74"/>
      <c r="D142" s="74"/>
      <c r="E142" s="75"/>
      <c r="F142" s="74"/>
      <c r="G142" s="74"/>
      <c r="H142" s="74"/>
      <c r="I142" s="74"/>
      <c r="J142" s="73"/>
      <c r="K142" s="73"/>
      <c r="L142" s="86"/>
      <c r="M142" s="86"/>
      <c r="N142" s="86"/>
      <c r="O142" s="86"/>
      <c r="R142" s="72"/>
    </row>
    <row r="143" spans="1:18" s="71" customFormat="1" ht="15.75">
      <c r="A143" s="73"/>
      <c r="B143" s="73"/>
      <c r="C143" s="74"/>
      <c r="D143" s="74"/>
      <c r="E143" s="75"/>
      <c r="F143" s="74"/>
      <c r="G143" s="74"/>
      <c r="H143" s="74"/>
      <c r="I143" s="74"/>
      <c r="J143" s="73"/>
      <c r="K143" s="73"/>
      <c r="L143" s="86"/>
      <c r="M143" s="86"/>
      <c r="N143" s="86"/>
      <c r="O143" s="86"/>
      <c r="R143" s="72"/>
    </row>
    <row r="144" spans="1:18" s="71" customFormat="1" ht="15.75">
      <c r="A144" s="73"/>
      <c r="B144" s="73"/>
      <c r="C144" s="74"/>
      <c r="D144" s="74"/>
      <c r="E144" s="75"/>
      <c r="F144" s="74"/>
      <c r="G144" s="74"/>
      <c r="H144" s="74"/>
      <c r="I144" s="74"/>
      <c r="J144" s="73"/>
      <c r="K144" s="73"/>
      <c r="L144" s="86"/>
      <c r="M144" s="86"/>
      <c r="N144" s="86"/>
      <c r="O144" s="86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  <row r="148" spans="1:18" s="71" customFormat="1" ht="12.75">
      <c r="A148" s="100"/>
      <c r="B148" s="100"/>
      <c r="C148" s="100"/>
      <c r="D148" s="100"/>
      <c r="E148" s="101"/>
      <c r="F148" s="100"/>
      <c r="G148" s="100"/>
      <c r="H148" s="100"/>
      <c r="I148" s="100"/>
      <c r="J148" s="100"/>
      <c r="K148" s="100"/>
      <c r="L148" s="102"/>
      <c r="M148" s="102"/>
      <c r="N148" s="102"/>
      <c r="O148" s="102"/>
      <c r="R148" s="72"/>
    </row>
    <row r="149" spans="1:18" s="71" customFormat="1" ht="12.75">
      <c r="A149" s="100"/>
      <c r="B149" s="100"/>
      <c r="C149" s="100"/>
      <c r="D149" s="100"/>
      <c r="E149" s="101"/>
      <c r="F149" s="100"/>
      <c r="G149" s="100"/>
      <c r="H149" s="100"/>
      <c r="I149" s="100"/>
      <c r="J149" s="100"/>
      <c r="K149" s="100"/>
      <c r="L149" s="102"/>
      <c r="M149" s="102"/>
      <c r="N149" s="102"/>
      <c r="O149" s="102"/>
      <c r="R149" s="72"/>
    </row>
    <row r="150" spans="1:18" s="71" customFormat="1" ht="12.75">
      <c r="A150" s="100"/>
      <c r="B150" s="100"/>
      <c r="C150" s="100"/>
      <c r="D150" s="100"/>
      <c r="E150" s="101"/>
      <c r="F150" s="100"/>
      <c r="G150" s="100"/>
      <c r="H150" s="100"/>
      <c r="I150" s="100"/>
      <c r="J150" s="100"/>
      <c r="K150" s="100"/>
      <c r="L150" s="102"/>
      <c r="M150" s="102"/>
      <c r="N150" s="102"/>
      <c r="O150" s="102"/>
      <c r="R150" s="72"/>
    </row>
    <row r="151" spans="1:18" s="71" customFormat="1" ht="12.75">
      <c r="A151" s="100"/>
      <c r="B151" s="100"/>
      <c r="C151" s="100"/>
      <c r="D151" s="100"/>
      <c r="E151" s="101"/>
      <c r="F151" s="100"/>
      <c r="G151" s="100"/>
      <c r="H151" s="100"/>
      <c r="I151" s="100"/>
      <c r="J151" s="100"/>
      <c r="K151" s="100"/>
      <c r="L151" s="102"/>
      <c r="M151" s="102"/>
      <c r="N151" s="102"/>
      <c r="O151" s="102"/>
      <c r="R151" s="72"/>
    </row>
    <row r="152" spans="1:18" s="71" customFormat="1" ht="12.75">
      <c r="A152" s="100"/>
      <c r="B152" s="100"/>
      <c r="C152" s="100"/>
      <c r="D152" s="100"/>
      <c r="E152" s="101"/>
      <c r="F152" s="100"/>
      <c r="G152" s="100"/>
      <c r="H152" s="100"/>
      <c r="I152" s="100"/>
      <c r="J152" s="100"/>
      <c r="K152" s="100"/>
      <c r="L152" s="102"/>
      <c r="M152" s="102"/>
      <c r="N152" s="102"/>
      <c r="O152" s="102"/>
      <c r="R152" s="72"/>
    </row>
    <row r="153" spans="1:18" s="71" customFormat="1" ht="12.75">
      <c r="A153" s="100"/>
      <c r="B153" s="100"/>
      <c r="C153" s="100"/>
      <c r="D153" s="100"/>
      <c r="E153" s="101"/>
      <c r="F153" s="100"/>
      <c r="G153" s="100"/>
      <c r="H153" s="100"/>
      <c r="I153" s="100"/>
      <c r="J153" s="100"/>
      <c r="K153" s="100"/>
      <c r="L153" s="102"/>
      <c r="M153" s="102"/>
      <c r="N153" s="102"/>
      <c r="O153" s="102"/>
      <c r="R153" s="72"/>
    </row>
    <row r="154" spans="1:18" s="71" customFormat="1" ht="12.75">
      <c r="A154" s="100"/>
      <c r="B154" s="100"/>
      <c r="C154" s="100"/>
      <c r="D154" s="100"/>
      <c r="E154" s="101"/>
      <c r="F154" s="100"/>
      <c r="G154" s="100"/>
      <c r="H154" s="100"/>
      <c r="I154" s="100"/>
      <c r="J154" s="100"/>
      <c r="K154" s="100"/>
      <c r="L154" s="102"/>
      <c r="M154" s="102"/>
      <c r="N154" s="102"/>
      <c r="O154" s="102"/>
      <c r="R154" s="72"/>
    </row>
    <row r="155" spans="1:18" s="71" customFormat="1" ht="12.75">
      <c r="A155" s="100"/>
      <c r="B155" s="100"/>
      <c r="C155" s="100"/>
      <c r="D155" s="100"/>
      <c r="E155" s="101"/>
      <c r="F155" s="100"/>
      <c r="G155" s="100"/>
      <c r="H155" s="100"/>
      <c r="I155" s="100"/>
      <c r="J155" s="100"/>
      <c r="K155" s="100"/>
      <c r="L155" s="102"/>
      <c r="M155" s="102"/>
      <c r="N155" s="102"/>
      <c r="O155" s="102"/>
      <c r="R155" s="72"/>
    </row>
    <row r="156" spans="1:18" s="71" customFormat="1" ht="12.75">
      <c r="A156" s="100"/>
      <c r="B156" s="100"/>
      <c r="C156" s="100"/>
      <c r="D156" s="100"/>
      <c r="E156" s="101"/>
      <c r="F156" s="100"/>
      <c r="G156" s="100"/>
      <c r="H156" s="100"/>
      <c r="I156" s="100"/>
      <c r="J156" s="100"/>
      <c r="K156" s="100"/>
      <c r="L156" s="102"/>
      <c r="M156" s="102"/>
      <c r="N156" s="102"/>
      <c r="O156" s="102"/>
      <c r="R156" s="72"/>
    </row>
    <row r="157" spans="1:18" s="71" customFormat="1" ht="12.75">
      <c r="A157" s="100"/>
      <c r="B157" s="100"/>
      <c r="C157" s="100"/>
      <c r="D157" s="100"/>
      <c r="E157" s="101"/>
      <c r="F157" s="100"/>
      <c r="G157" s="100"/>
      <c r="H157" s="100"/>
      <c r="I157" s="100"/>
      <c r="J157" s="100"/>
      <c r="K157" s="100"/>
      <c r="L157" s="102"/>
      <c r="M157" s="102"/>
      <c r="N157" s="102"/>
      <c r="O157" s="102"/>
      <c r="R157" s="72"/>
    </row>
    <row r="158" spans="1:18" s="71" customFormat="1" ht="12.75">
      <c r="A158" s="100"/>
      <c r="B158" s="100"/>
      <c r="C158" s="100"/>
      <c r="D158" s="100"/>
      <c r="E158" s="101"/>
      <c r="F158" s="100"/>
      <c r="G158" s="100"/>
      <c r="H158" s="100"/>
      <c r="I158" s="100"/>
      <c r="J158" s="100"/>
      <c r="K158" s="100"/>
      <c r="L158" s="102"/>
      <c r="M158" s="102"/>
      <c r="N158" s="102"/>
      <c r="O158" s="102"/>
      <c r="R158" s="72"/>
    </row>
    <row r="159" spans="1:18" s="71" customFormat="1" ht="12.75">
      <c r="A159" s="100"/>
      <c r="B159" s="100"/>
      <c r="C159" s="100"/>
      <c r="D159" s="100"/>
      <c r="E159" s="101"/>
      <c r="F159" s="100"/>
      <c r="G159" s="100"/>
      <c r="H159" s="100"/>
      <c r="I159" s="100"/>
      <c r="J159" s="100"/>
      <c r="K159" s="100"/>
      <c r="L159" s="102"/>
      <c r="M159" s="102"/>
      <c r="N159" s="102"/>
      <c r="O159" s="102"/>
      <c r="R159" s="72"/>
    </row>
    <row r="160" spans="1:18" s="71" customFormat="1" ht="12.75">
      <c r="A160" s="100"/>
      <c r="B160" s="100"/>
      <c r="C160" s="100"/>
      <c r="D160" s="100"/>
      <c r="E160" s="101"/>
      <c r="F160" s="100"/>
      <c r="G160" s="100"/>
      <c r="H160" s="100"/>
      <c r="I160" s="100"/>
      <c r="J160" s="100"/>
      <c r="K160" s="100"/>
      <c r="L160" s="102"/>
      <c r="M160" s="102"/>
      <c r="N160" s="102"/>
      <c r="O160" s="102"/>
      <c r="R160" s="72"/>
    </row>
    <row r="161" spans="1:18" s="71" customFormat="1" ht="12.75">
      <c r="A161" s="100"/>
      <c r="B161" s="100"/>
      <c r="C161" s="100"/>
      <c r="D161" s="100"/>
      <c r="E161" s="101"/>
      <c r="F161" s="100"/>
      <c r="G161" s="100"/>
      <c r="H161" s="100"/>
      <c r="I161" s="100"/>
      <c r="J161" s="100"/>
      <c r="K161" s="100"/>
      <c r="L161" s="102"/>
      <c r="M161" s="102"/>
      <c r="N161" s="102"/>
      <c r="O161" s="102"/>
      <c r="R161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103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0"/>
  <sheetViews>
    <sheetView view="pageBreakPreview" zoomScaleSheetLayoutView="100" zoomScalePageLayoutView="0" workbookViewId="0" topLeftCell="A64">
      <selection activeCell="C27" sqref="C27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38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408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14057177</v>
      </c>
      <c r="C29" s="118" t="s">
        <v>317</v>
      </c>
      <c r="D29" s="119" t="s">
        <v>39</v>
      </c>
      <c r="E29" s="120" t="s">
        <v>318</v>
      </c>
      <c r="F29" s="112"/>
      <c r="G29" s="112"/>
      <c r="H29" s="112"/>
      <c r="I29" s="112"/>
      <c r="J29" s="112"/>
      <c r="K29" s="113" t="e">
        <f aca="true" t="shared" si="0" ref="K29:K85">ROUND(($D$19*F29+$D$20*G29+$D$21*H29+$D$22*I29+$D$23*J29)/$D$24,1)</f>
        <v>#DIV/0!</v>
      </c>
      <c r="L29" s="114">
        <v>7</v>
      </c>
      <c r="M29" s="115" t="e">
        <f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f aca="true" t="shared" si="1" ref="A30:A85">A29+1</f>
        <v>2</v>
      </c>
      <c r="B30" s="117">
        <v>14057179</v>
      </c>
      <c r="C30" s="118" t="s">
        <v>178</v>
      </c>
      <c r="D30" s="119" t="s">
        <v>39</v>
      </c>
      <c r="E30" s="120" t="s">
        <v>319</v>
      </c>
      <c r="F30" s="112"/>
      <c r="G30" s="112"/>
      <c r="H30" s="112"/>
      <c r="I30" s="112"/>
      <c r="J30" s="112"/>
      <c r="K30" s="113" t="e">
        <f t="shared" si="0"/>
        <v>#DIV/0!</v>
      </c>
      <c r="L30" s="114"/>
      <c r="M30" s="115" t="e">
        <f aca="true" t="shared" si="2" ref="M30:M85">ROUND(K30*$D$24+L30*(100%-$D$24),1)</f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f t="shared" si="1"/>
        <v>3</v>
      </c>
      <c r="B31" s="117">
        <v>14057551</v>
      </c>
      <c r="C31" s="118" t="s">
        <v>320</v>
      </c>
      <c r="D31" s="119" t="s">
        <v>39</v>
      </c>
      <c r="E31" s="120" t="s">
        <v>321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2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f t="shared" si="1"/>
        <v>4</v>
      </c>
      <c r="B32" s="117">
        <v>14057556</v>
      </c>
      <c r="C32" s="118" t="s">
        <v>322</v>
      </c>
      <c r="D32" s="119" t="s">
        <v>323</v>
      </c>
      <c r="E32" s="120" t="s">
        <v>324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2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f t="shared" si="1"/>
        <v>5</v>
      </c>
      <c r="B33" s="117">
        <v>14057557</v>
      </c>
      <c r="C33" s="118" t="s">
        <v>325</v>
      </c>
      <c r="D33" s="119" t="s">
        <v>73</v>
      </c>
      <c r="E33" s="120" t="s">
        <v>140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2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f t="shared" si="1"/>
        <v>6</v>
      </c>
      <c r="B34" s="117">
        <v>14057183</v>
      </c>
      <c r="C34" s="118" t="s">
        <v>326</v>
      </c>
      <c r="D34" s="119" t="s">
        <v>106</v>
      </c>
      <c r="E34" s="120" t="s">
        <v>192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2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f t="shared" si="1"/>
        <v>7</v>
      </c>
      <c r="B35" s="117">
        <v>14057186</v>
      </c>
      <c r="C35" s="118" t="s">
        <v>327</v>
      </c>
      <c r="D35" s="119" t="s">
        <v>75</v>
      </c>
      <c r="E35" s="120" t="s">
        <v>142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2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f t="shared" si="1"/>
        <v>8</v>
      </c>
      <c r="B36" s="117">
        <v>14057187</v>
      </c>
      <c r="C36" s="118" t="s">
        <v>187</v>
      </c>
      <c r="D36" s="119" t="s">
        <v>97</v>
      </c>
      <c r="E36" s="120" t="s">
        <v>328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2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f t="shared" si="1"/>
        <v>9</v>
      </c>
      <c r="B37" s="117">
        <v>14057302</v>
      </c>
      <c r="C37" s="118" t="s">
        <v>329</v>
      </c>
      <c r="D37" s="119" t="s">
        <v>97</v>
      </c>
      <c r="E37" s="120" t="s">
        <v>330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2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f t="shared" si="1"/>
        <v>10</v>
      </c>
      <c r="B38" s="117">
        <v>14057567</v>
      </c>
      <c r="C38" s="118" t="s">
        <v>91</v>
      </c>
      <c r="D38" s="119" t="s">
        <v>97</v>
      </c>
      <c r="E38" s="121" t="s">
        <v>331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2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f t="shared" si="1"/>
        <v>11</v>
      </c>
      <c r="B39" s="117">
        <v>14057189</v>
      </c>
      <c r="C39" s="118" t="s">
        <v>167</v>
      </c>
      <c r="D39" s="119" t="s">
        <v>41</v>
      </c>
      <c r="E39" s="120" t="s">
        <v>332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2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f t="shared" si="1"/>
        <v>12</v>
      </c>
      <c r="B40" s="117">
        <v>14057572</v>
      </c>
      <c r="C40" s="118" t="s">
        <v>333</v>
      </c>
      <c r="D40" s="119" t="s">
        <v>76</v>
      </c>
      <c r="E40" s="120" t="s">
        <v>334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2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f t="shared" si="1"/>
        <v>13</v>
      </c>
      <c r="B41" s="117">
        <v>14057190</v>
      </c>
      <c r="C41" s="118" t="s">
        <v>335</v>
      </c>
      <c r="D41" s="119" t="s">
        <v>77</v>
      </c>
      <c r="E41" s="120" t="s">
        <v>336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2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f t="shared" si="1"/>
        <v>14</v>
      </c>
      <c r="B42" s="117">
        <v>14057192</v>
      </c>
      <c r="C42" s="118" t="s">
        <v>176</v>
      </c>
      <c r="D42" s="119" t="s">
        <v>77</v>
      </c>
      <c r="E42" s="120" t="s">
        <v>337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/>
      <c r="N42" s="114"/>
      <c r="O42" s="114"/>
      <c r="P42" s="114"/>
      <c r="Q42" s="20"/>
    </row>
    <row r="43" spans="1:17" s="44" customFormat="1" ht="24" customHeight="1">
      <c r="A43" s="116">
        <f t="shared" si="1"/>
        <v>15</v>
      </c>
      <c r="B43" s="117">
        <v>14057193</v>
      </c>
      <c r="C43" s="118" t="s">
        <v>338</v>
      </c>
      <c r="D43" s="119" t="s">
        <v>43</v>
      </c>
      <c r="E43" s="120" t="s">
        <v>339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 t="shared" si="2"/>
        <v>#DIV/0!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f t="shared" si="1"/>
        <v>16</v>
      </c>
      <c r="B44" s="117">
        <v>14057203</v>
      </c>
      <c r="C44" s="118" t="s">
        <v>189</v>
      </c>
      <c r="D44" s="119" t="s">
        <v>104</v>
      </c>
      <c r="E44" s="120" t="s">
        <v>340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 t="e">
        <f t="shared" si="2"/>
        <v>#DIV/0!</v>
      </c>
      <c r="N44" s="114" t="e">
        <f>#VALUE!</f>
        <v>#VALUE!</v>
      </c>
      <c r="O44" s="114" t="e">
        <f>#VALUE!</f>
        <v>#VALUE!</v>
      </c>
      <c r="P44" s="114"/>
      <c r="Q44" s="20"/>
    </row>
    <row r="45" spans="1:17" s="44" customFormat="1" ht="24" customHeight="1">
      <c r="A45" s="116">
        <f t="shared" si="1"/>
        <v>17</v>
      </c>
      <c r="B45" s="117">
        <v>14057204</v>
      </c>
      <c r="C45" s="118" t="s">
        <v>199</v>
      </c>
      <c r="D45" s="119" t="s">
        <v>104</v>
      </c>
      <c r="E45" s="120" t="s">
        <v>341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 t="shared" si="2"/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f t="shared" si="1"/>
        <v>18</v>
      </c>
      <c r="B46" s="117">
        <v>14057205</v>
      </c>
      <c r="C46" s="118" t="s">
        <v>342</v>
      </c>
      <c r="D46" s="119" t="s">
        <v>47</v>
      </c>
      <c r="E46" s="120" t="s">
        <v>343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 t="shared" si="2"/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f t="shared" si="1"/>
        <v>19</v>
      </c>
      <c r="B47" s="117">
        <v>14057586</v>
      </c>
      <c r="C47" s="118" t="s">
        <v>344</v>
      </c>
      <c r="D47" s="119" t="s">
        <v>345</v>
      </c>
      <c r="E47" s="120" t="s">
        <v>137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 t="shared" si="2"/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f t="shared" si="1"/>
        <v>20</v>
      </c>
      <c r="B48" s="117">
        <v>14057588</v>
      </c>
      <c r="C48" s="118" t="s">
        <v>346</v>
      </c>
      <c r="D48" s="119" t="s">
        <v>52</v>
      </c>
      <c r="E48" s="120" t="s">
        <v>347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 t="shared" si="2"/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f t="shared" si="1"/>
        <v>21</v>
      </c>
      <c r="B49" s="117">
        <v>14057214</v>
      </c>
      <c r="C49" s="118" t="s">
        <v>311</v>
      </c>
      <c r="D49" s="119" t="s">
        <v>55</v>
      </c>
      <c r="E49" s="120" t="s">
        <v>348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 t="shared" si="2"/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f t="shared" si="1"/>
        <v>22</v>
      </c>
      <c r="B50" s="117">
        <v>14057215</v>
      </c>
      <c r="C50" s="118" t="s">
        <v>277</v>
      </c>
      <c r="D50" s="119" t="s">
        <v>56</v>
      </c>
      <c r="E50" s="120" t="s">
        <v>349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 t="shared" si="2"/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f t="shared" si="1"/>
        <v>23</v>
      </c>
      <c r="B51" s="117">
        <v>14057216</v>
      </c>
      <c r="C51" s="118" t="s">
        <v>174</v>
      </c>
      <c r="D51" s="119" t="s">
        <v>118</v>
      </c>
      <c r="E51" s="120" t="s">
        <v>126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 t="shared" si="2"/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f t="shared" si="1"/>
        <v>24</v>
      </c>
      <c r="B52" s="117">
        <v>14057601</v>
      </c>
      <c r="C52" s="118" t="s">
        <v>350</v>
      </c>
      <c r="D52" s="119" t="s">
        <v>57</v>
      </c>
      <c r="E52" s="120" t="s">
        <v>351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 t="shared" si="2"/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f t="shared" si="1"/>
        <v>25</v>
      </c>
      <c r="B53" s="117">
        <v>14057603</v>
      </c>
      <c r="C53" s="118" t="s">
        <v>161</v>
      </c>
      <c r="D53" s="119" t="s">
        <v>352</v>
      </c>
      <c r="E53" s="120" t="s">
        <v>353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 t="shared" si="2"/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f t="shared" si="1"/>
        <v>26</v>
      </c>
      <c r="B54" s="117">
        <v>14057218</v>
      </c>
      <c r="C54" s="118" t="s">
        <v>171</v>
      </c>
      <c r="D54" s="119" t="s">
        <v>58</v>
      </c>
      <c r="E54" s="120" t="s">
        <v>354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 t="shared" si="2"/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f t="shared" si="1"/>
        <v>27</v>
      </c>
      <c r="B55" s="117">
        <v>14057219</v>
      </c>
      <c r="C55" s="118" t="s">
        <v>355</v>
      </c>
      <c r="D55" s="119" t="s">
        <v>59</v>
      </c>
      <c r="E55" s="120" t="s">
        <v>356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 t="shared" si="2"/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f t="shared" si="1"/>
        <v>28</v>
      </c>
      <c r="B56" s="117">
        <v>14057220</v>
      </c>
      <c r="C56" s="118" t="s">
        <v>357</v>
      </c>
      <c r="D56" s="119" t="s">
        <v>59</v>
      </c>
      <c r="E56" s="120" t="s">
        <v>358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 t="shared" si="2"/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f t="shared" si="1"/>
        <v>29</v>
      </c>
      <c r="B57" s="117">
        <v>14057221</v>
      </c>
      <c r="C57" s="118" t="s">
        <v>359</v>
      </c>
      <c r="D57" s="119" t="s">
        <v>59</v>
      </c>
      <c r="E57" s="120" t="s">
        <v>360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 t="shared" si="2"/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f t="shared" si="1"/>
        <v>30</v>
      </c>
      <c r="B58" s="117">
        <v>14057223</v>
      </c>
      <c r="C58" s="118" t="s">
        <v>361</v>
      </c>
      <c r="D58" s="119" t="s">
        <v>80</v>
      </c>
      <c r="E58" s="121" t="s">
        <v>362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 t="shared" si="2"/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f t="shared" si="1"/>
        <v>31</v>
      </c>
      <c r="B59" s="117">
        <v>14057224</v>
      </c>
      <c r="C59" s="118" t="s">
        <v>363</v>
      </c>
      <c r="D59" s="119" t="s">
        <v>80</v>
      </c>
      <c r="E59" s="121" t="s">
        <v>364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 t="shared" si="2"/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f t="shared" si="1"/>
        <v>32</v>
      </c>
      <c r="B60" s="117">
        <v>14057227</v>
      </c>
      <c r="C60" s="118" t="s">
        <v>365</v>
      </c>
      <c r="D60" s="119" t="s">
        <v>61</v>
      </c>
      <c r="E60" s="121" t="s">
        <v>366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 t="shared" si="2"/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f t="shared" si="1"/>
        <v>33</v>
      </c>
      <c r="B61" s="117">
        <v>14057228</v>
      </c>
      <c r="C61" s="118" t="s">
        <v>367</v>
      </c>
      <c r="D61" s="119" t="s">
        <v>109</v>
      </c>
      <c r="E61" s="121" t="s">
        <v>368</v>
      </c>
      <c r="F61" s="112"/>
      <c r="G61" s="112"/>
      <c r="H61" s="112"/>
      <c r="I61" s="112"/>
      <c r="J61" s="112"/>
      <c r="K61" s="113" t="e">
        <f t="shared" si="0"/>
        <v>#DIV/0!</v>
      </c>
      <c r="L61" s="114"/>
      <c r="M61" s="115"/>
      <c r="N61" s="114"/>
      <c r="O61" s="114"/>
      <c r="P61" s="114"/>
      <c r="Q61" s="20"/>
    </row>
    <row r="62" spans="1:17" s="44" customFormat="1" ht="24" customHeight="1">
      <c r="A62" s="116">
        <f t="shared" si="1"/>
        <v>34</v>
      </c>
      <c r="B62" s="117">
        <v>14057229</v>
      </c>
      <c r="C62" s="118" t="s">
        <v>369</v>
      </c>
      <c r="D62" s="119" t="s">
        <v>93</v>
      </c>
      <c r="E62" s="121" t="s">
        <v>188</v>
      </c>
      <c r="F62" s="112"/>
      <c r="G62" s="112"/>
      <c r="H62" s="112"/>
      <c r="I62" s="112"/>
      <c r="J62" s="112"/>
      <c r="K62" s="113" t="e">
        <f t="shared" si="0"/>
        <v>#DIV/0!</v>
      </c>
      <c r="L62" s="114"/>
      <c r="M62" s="115" t="e">
        <f t="shared" si="2"/>
        <v>#DIV/0!</v>
      </c>
      <c r="N62" s="114" t="e">
        <f>#VALUE!</f>
        <v>#VALUE!</v>
      </c>
      <c r="O62" s="114" t="e">
        <f>#VALUE!</f>
        <v>#VALUE!</v>
      </c>
      <c r="P62" s="114"/>
      <c r="Q62" s="20"/>
    </row>
    <row r="63" spans="1:17" s="44" customFormat="1" ht="24" customHeight="1">
      <c r="A63" s="116">
        <f t="shared" si="1"/>
        <v>35</v>
      </c>
      <c r="B63" s="117">
        <v>14057230</v>
      </c>
      <c r="C63" s="118" t="s">
        <v>370</v>
      </c>
      <c r="D63" s="119" t="s">
        <v>62</v>
      </c>
      <c r="E63" s="121" t="s">
        <v>371</v>
      </c>
      <c r="F63" s="112"/>
      <c r="G63" s="112"/>
      <c r="H63" s="112"/>
      <c r="I63" s="112"/>
      <c r="J63" s="112"/>
      <c r="K63" s="113" t="e">
        <f t="shared" si="0"/>
        <v>#DIV/0!</v>
      </c>
      <c r="L63" s="114"/>
      <c r="M63" s="115" t="e">
        <f t="shared" si="2"/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f t="shared" si="1"/>
        <v>36</v>
      </c>
      <c r="B64" s="117">
        <v>14057231</v>
      </c>
      <c r="C64" s="118" t="s">
        <v>372</v>
      </c>
      <c r="D64" s="119" t="s">
        <v>63</v>
      </c>
      <c r="E64" s="121" t="s">
        <v>373</v>
      </c>
      <c r="F64" s="112"/>
      <c r="G64" s="112"/>
      <c r="H64" s="112"/>
      <c r="I64" s="112"/>
      <c r="J64" s="112"/>
      <c r="K64" s="113" t="e">
        <f t="shared" si="0"/>
        <v>#DIV/0!</v>
      </c>
      <c r="L64" s="114"/>
      <c r="M64" s="115" t="e">
        <f t="shared" si="2"/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f t="shared" si="1"/>
        <v>37</v>
      </c>
      <c r="B65" s="117">
        <v>14057232</v>
      </c>
      <c r="C65" s="118" t="s">
        <v>168</v>
      </c>
      <c r="D65" s="119" t="s">
        <v>81</v>
      </c>
      <c r="E65" s="121" t="s">
        <v>374</v>
      </c>
      <c r="F65" s="112"/>
      <c r="G65" s="112"/>
      <c r="H65" s="112"/>
      <c r="I65" s="112"/>
      <c r="J65" s="112"/>
      <c r="K65" s="113" t="e">
        <f t="shared" si="0"/>
        <v>#DIV/0!</v>
      </c>
      <c r="L65" s="114"/>
      <c r="M65" s="115" t="e">
        <f t="shared" si="2"/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f t="shared" si="1"/>
        <v>38</v>
      </c>
      <c r="B66" s="117">
        <v>14057233</v>
      </c>
      <c r="C66" s="118" t="s">
        <v>107</v>
      </c>
      <c r="D66" s="119" t="s">
        <v>191</v>
      </c>
      <c r="E66" s="121" t="s">
        <v>149</v>
      </c>
      <c r="F66" s="112"/>
      <c r="G66" s="112"/>
      <c r="H66" s="112"/>
      <c r="I66" s="112"/>
      <c r="J66" s="112"/>
      <c r="K66" s="113" t="e">
        <f t="shared" si="0"/>
        <v>#DIV/0!</v>
      </c>
      <c r="L66" s="114"/>
      <c r="M66" s="115" t="e">
        <f t="shared" si="2"/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f t="shared" si="1"/>
        <v>39</v>
      </c>
      <c r="B67" s="117">
        <v>14057234</v>
      </c>
      <c r="C67" s="118" t="s">
        <v>375</v>
      </c>
      <c r="D67" s="119" t="s">
        <v>101</v>
      </c>
      <c r="E67" s="121" t="s">
        <v>376</v>
      </c>
      <c r="F67" s="112"/>
      <c r="G67" s="112"/>
      <c r="H67" s="112"/>
      <c r="I67" s="112"/>
      <c r="J67" s="112"/>
      <c r="K67" s="113" t="e">
        <f t="shared" si="0"/>
        <v>#DIV/0!</v>
      </c>
      <c r="L67" s="114"/>
      <c r="M67" s="115" t="e">
        <f t="shared" si="2"/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f t="shared" si="1"/>
        <v>40</v>
      </c>
      <c r="B68" s="117">
        <v>14057236</v>
      </c>
      <c r="C68" s="118" t="s">
        <v>377</v>
      </c>
      <c r="D68" s="119" t="s">
        <v>378</v>
      </c>
      <c r="E68" s="121" t="s">
        <v>379</v>
      </c>
      <c r="F68" s="112"/>
      <c r="G68" s="112"/>
      <c r="H68" s="112"/>
      <c r="I68" s="112"/>
      <c r="J68" s="112"/>
      <c r="K68" s="113" t="e">
        <f t="shared" si="0"/>
        <v>#DIV/0!</v>
      </c>
      <c r="L68" s="114"/>
      <c r="M68" s="115" t="e">
        <f t="shared" si="2"/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f t="shared" si="1"/>
        <v>41</v>
      </c>
      <c r="B69" s="117">
        <v>14057237</v>
      </c>
      <c r="C69" s="118" t="s">
        <v>380</v>
      </c>
      <c r="D69" s="119" t="s">
        <v>381</v>
      </c>
      <c r="E69" s="121" t="s">
        <v>382</v>
      </c>
      <c r="F69" s="112"/>
      <c r="G69" s="112"/>
      <c r="H69" s="112"/>
      <c r="I69" s="112"/>
      <c r="J69" s="112"/>
      <c r="K69" s="113" t="e">
        <f t="shared" si="0"/>
        <v>#DIV/0!</v>
      </c>
      <c r="L69" s="114"/>
      <c r="M69" s="115" t="e">
        <f t="shared" si="2"/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f t="shared" si="1"/>
        <v>42</v>
      </c>
      <c r="B70" s="117">
        <v>14057239</v>
      </c>
      <c r="C70" s="118" t="s">
        <v>196</v>
      </c>
      <c r="D70" s="119" t="s">
        <v>383</v>
      </c>
      <c r="E70" s="121" t="s">
        <v>384</v>
      </c>
      <c r="F70" s="112"/>
      <c r="G70" s="112"/>
      <c r="H70" s="112"/>
      <c r="I70" s="112"/>
      <c r="J70" s="112"/>
      <c r="K70" s="113" t="e">
        <f t="shared" si="0"/>
        <v>#DIV/0!</v>
      </c>
      <c r="L70" s="114"/>
      <c r="M70" s="115" t="e">
        <f t="shared" si="2"/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f t="shared" si="1"/>
        <v>43</v>
      </c>
      <c r="B71" s="117">
        <v>14057240</v>
      </c>
      <c r="C71" s="118" t="s">
        <v>385</v>
      </c>
      <c r="D71" s="119" t="s">
        <v>83</v>
      </c>
      <c r="E71" s="121" t="s">
        <v>386</v>
      </c>
      <c r="F71" s="112"/>
      <c r="G71" s="112"/>
      <c r="H71" s="112"/>
      <c r="I71" s="112"/>
      <c r="J71" s="112"/>
      <c r="K71" s="113" t="e">
        <f t="shared" si="0"/>
        <v>#DIV/0!</v>
      </c>
      <c r="L71" s="114"/>
      <c r="M71" s="115" t="e">
        <f t="shared" si="2"/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f t="shared" si="1"/>
        <v>44</v>
      </c>
      <c r="B72" s="117">
        <v>14057241</v>
      </c>
      <c r="C72" s="118" t="s">
        <v>387</v>
      </c>
      <c r="D72" s="119" t="s">
        <v>66</v>
      </c>
      <c r="E72" s="121" t="s">
        <v>388</v>
      </c>
      <c r="F72" s="112"/>
      <c r="G72" s="112"/>
      <c r="H72" s="112"/>
      <c r="I72" s="112"/>
      <c r="J72" s="112"/>
      <c r="K72" s="113" t="e">
        <f t="shared" si="0"/>
        <v>#DIV/0!</v>
      </c>
      <c r="L72" s="114"/>
      <c r="M72" s="115" t="e">
        <f t="shared" si="2"/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f t="shared" si="1"/>
        <v>45</v>
      </c>
      <c r="B73" s="117">
        <v>14057638</v>
      </c>
      <c r="C73" s="118" t="s">
        <v>389</v>
      </c>
      <c r="D73" s="119" t="s">
        <v>84</v>
      </c>
      <c r="E73" s="122" t="s">
        <v>181</v>
      </c>
      <c r="F73" s="112"/>
      <c r="G73" s="112"/>
      <c r="H73" s="112"/>
      <c r="I73" s="112"/>
      <c r="J73" s="112"/>
      <c r="K73" s="113" t="e">
        <f t="shared" si="0"/>
        <v>#DIV/0!</v>
      </c>
      <c r="L73" s="114"/>
      <c r="M73" s="115" t="e">
        <f t="shared" si="2"/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f t="shared" si="1"/>
        <v>46</v>
      </c>
      <c r="B74" s="117">
        <v>14057641</v>
      </c>
      <c r="C74" s="118" t="s">
        <v>31</v>
      </c>
      <c r="D74" s="119" t="s">
        <v>85</v>
      </c>
      <c r="E74" s="121" t="s">
        <v>154</v>
      </c>
      <c r="F74" s="112"/>
      <c r="G74" s="112"/>
      <c r="H74" s="112"/>
      <c r="I74" s="112"/>
      <c r="J74" s="112"/>
      <c r="K74" s="113" t="e">
        <f t="shared" si="0"/>
        <v>#DIV/0!</v>
      </c>
      <c r="L74" s="114"/>
      <c r="M74" s="115" t="e">
        <f t="shared" si="2"/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f t="shared" si="1"/>
        <v>47</v>
      </c>
      <c r="B75" s="117">
        <v>14057244</v>
      </c>
      <c r="C75" s="118" t="s">
        <v>390</v>
      </c>
      <c r="D75" s="119" t="s">
        <v>133</v>
      </c>
      <c r="E75" s="121" t="s">
        <v>391</v>
      </c>
      <c r="F75" s="112"/>
      <c r="G75" s="112"/>
      <c r="H75" s="112"/>
      <c r="I75" s="112"/>
      <c r="J75" s="112"/>
      <c r="K75" s="113" t="e">
        <f t="shared" si="0"/>
        <v>#DIV/0!</v>
      </c>
      <c r="L75" s="114"/>
      <c r="M75" s="115" t="e">
        <f t="shared" si="2"/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f t="shared" si="1"/>
        <v>48</v>
      </c>
      <c r="B76" s="117">
        <v>14057245</v>
      </c>
      <c r="C76" s="118" t="s">
        <v>166</v>
      </c>
      <c r="D76" s="119" t="s">
        <v>98</v>
      </c>
      <c r="E76" s="121" t="s">
        <v>392</v>
      </c>
      <c r="F76" s="112"/>
      <c r="G76" s="112"/>
      <c r="H76" s="112"/>
      <c r="I76" s="112"/>
      <c r="J76" s="112"/>
      <c r="K76" s="113" t="e">
        <f t="shared" si="0"/>
        <v>#DIV/0!</v>
      </c>
      <c r="L76" s="114"/>
      <c r="M76" s="115" t="e">
        <f t="shared" si="2"/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f t="shared" si="1"/>
        <v>49</v>
      </c>
      <c r="B77" s="117">
        <v>14057247</v>
      </c>
      <c r="C77" s="118" t="s">
        <v>393</v>
      </c>
      <c r="D77" s="119" t="s">
        <v>87</v>
      </c>
      <c r="E77" s="121" t="s">
        <v>394</v>
      </c>
      <c r="F77" s="112"/>
      <c r="G77" s="112"/>
      <c r="H77" s="112"/>
      <c r="I77" s="112"/>
      <c r="J77" s="112"/>
      <c r="K77" s="113" t="e">
        <f t="shared" si="0"/>
        <v>#DIV/0!</v>
      </c>
      <c r="L77" s="114"/>
      <c r="M77" s="115" t="e">
        <f t="shared" si="2"/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f t="shared" si="1"/>
        <v>50</v>
      </c>
      <c r="B78" s="117">
        <v>14057249</v>
      </c>
      <c r="C78" s="118" t="s">
        <v>395</v>
      </c>
      <c r="D78" s="119" t="s">
        <v>68</v>
      </c>
      <c r="E78" s="121" t="s">
        <v>396</v>
      </c>
      <c r="F78" s="112"/>
      <c r="G78" s="112"/>
      <c r="H78" s="112"/>
      <c r="I78" s="112"/>
      <c r="J78" s="112"/>
      <c r="K78" s="113" t="e">
        <f t="shared" si="0"/>
        <v>#DIV/0!</v>
      </c>
      <c r="L78" s="114"/>
      <c r="M78" s="115" t="e">
        <f t="shared" si="2"/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f t="shared" si="1"/>
        <v>51</v>
      </c>
      <c r="B79" s="117">
        <v>14057250</v>
      </c>
      <c r="C79" s="118" t="s">
        <v>201</v>
      </c>
      <c r="D79" s="119" t="s">
        <v>397</v>
      </c>
      <c r="E79" s="121" t="s">
        <v>398</v>
      </c>
      <c r="F79" s="112"/>
      <c r="G79" s="112"/>
      <c r="H79" s="112"/>
      <c r="I79" s="112"/>
      <c r="J79" s="112"/>
      <c r="K79" s="113" t="e">
        <f t="shared" si="0"/>
        <v>#DIV/0!</v>
      </c>
      <c r="L79" s="114"/>
      <c r="M79" s="115" t="e">
        <f t="shared" si="2"/>
        <v>#DIV/0!</v>
      </c>
      <c r="N79" s="114" t="e">
        <f>#VALUE!</f>
        <v>#VALUE!</v>
      </c>
      <c r="O79" s="114" t="e">
        <f>#VALUE!</f>
        <v>#VALUE!</v>
      </c>
      <c r="P79" s="114"/>
      <c r="Q79" s="20"/>
    </row>
    <row r="80" spans="1:17" s="44" customFormat="1" ht="24" customHeight="1">
      <c r="A80" s="116">
        <f t="shared" si="1"/>
        <v>52</v>
      </c>
      <c r="B80" s="117">
        <v>14057251</v>
      </c>
      <c r="C80" s="118" t="s">
        <v>399</v>
      </c>
      <c r="D80" s="119" t="s">
        <v>397</v>
      </c>
      <c r="E80" s="121" t="s">
        <v>400</v>
      </c>
      <c r="F80" s="112"/>
      <c r="G80" s="112"/>
      <c r="H80" s="112"/>
      <c r="I80" s="112"/>
      <c r="J80" s="112"/>
      <c r="K80" s="113" t="e">
        <f t="shared" si="0"/>
        <v>#DIV/0!</v>
      </c>
      <c r="L80" s="114"/>
      <c r="M80" s="115" t="e">
        <f t="shared" si="2"/>
        <v>#DIV/0!</v>
      </c>
      <c r="N80" s="114" t="e">
        <f>#VALUE!</f>
        <v>#VALUE!</v>
      </c>
      <c r="O80" s="114" t="e">
        <f>#VALUE!</f>
        <v>#VALUE!</v>
      </c>
      <c r="P80" s="114"/>
      <c r="Q80" s="20"/>
    </row>
    <row r="81" spans="1:17" s="44" customFormat="1" ht="24" customHeight="1">
      <c r="A81" s="116">
        <f t="shared" si="1"/>
        <v>53</v>
      </c>
      <c r="B81" s="117">
        <v>14057255</v>
      </c>
      <c r="C81" s="118" t="s">
        <v>401</v>
      </c>
      <c r="D81" s="119" t="s">
        <v>89</v>
      </c>
      <c r="E81" s="121" t="s">
        <v>159</v>
      </c>
      <c r="F81" s="112"/>
      <c r="G81" s="112"/>
      <c r="H81" s="112"/>
      <c r="I81" s="112"/>
      <c r="J81" s="112"/>
      <c r="K81" s="113" t="e">
        <f t="shared" si="0"/>
        <v>#DIV/0!</v>
      </c>
      <c r="L81" s="114"/>
      <c r="M81" s="115" t="e">
        <f t="shared" si="2"/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f t="shared" si="1"/>
        <v>54</v>
      </c>
      <c r="B82" s="117">
        <v>14057303</v>
      </c>
      <c r="C82" s="118" t="s">
        <v>402</v>
      </c>
      <c r="D82" s="119" t="s">
        <v>89</v>
      </c>
      <c r="E82" s="121" t="s">
        <v>403</v>
      </c>
      <c r="F82" s="112"/>
      <c r="G82" s="112"/>
      <c r="H82" s="112"/>
      <c r="I82" s="112"/>
      <c r="J82" s="112"/>
      <c r="K82" s="113" t="e">
        <f t="shared" si="0"/>
        <v>#DIV/0!</v>
      </c>
      <c r="L82" s="114"/>
      <c r="M82" s="115" t="e">
        <f t="shared" si="2"/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44" customFormat="1" ht="24" customHeight="1">
      <c r="A83" s="116">
        <f t="shared" si="1"/>
        <v>55</v>
      </c>
      <c r="B83" s="117">
        <v>14057258</v>
      </c>
      <c r="C83" s="118" t="s">
        <v>160</v>
      </c>
      <c r="D83" s="119" t="s">
        <v>95</v>
      </c>
      <c r="E83" s="121" t="s">
        <v>404</v>
      </c>
      <c r="F83" s="112"/>
      <c r="G83" s="112"/>
      <c r="H83" s="112"/>
      <c r="I83" s="112"/>
      <c r="J83" s="112"/>
      <c r="K83" s="113" t="e">
        <f t="shared" si="0"/>
        <v>#DIV/0!</v>
      </c>
      <c r="L83" s="114"/>
      <c r="M83" s="115" t="e">
        <f t="shared" si="2"/>
        <v>#DIV/0!</v>
      </c>
      <c r="N83" s="114" t="e">
        <f>#VALUE!</f>
        <v>#VALUE!</v>
      </c>
      <c r="O83" s="114" t="e">
        <f>#VALUE!</f>
        <v>#VALUE!</v>
      </c>
      <c r="P83" s="114"/>
      <c r="Q83" s="20"/>
    </row>
    <row r="84" spans="1:17" s="44" customFormat="1" ht="24" customHeight="1">
      <c r="A84" s="116">
        <f t="shared" si="1"/>
        <v>56</v>
      </c>
      <c r="B84" s="117">
        <v>14057260</v>
      </c>
      <c r="C84" s="118" t="s">
        <v>405</v>
      </c>
      <c r="D84" s="119" t="s">
        <v>113</v>
      </c>
      <c r="E84" s="121" t="s">
        <v>148</v>
      </c>
      <c r="F84" s="112"/>
      <c r="G84" s="112"/>
      <c r="H84" s="112"/>
      <c r="I84" s="112"/>
      <c r="J84" s="112"/>
      <c r="K84" s="113" t="e">
        <f t="shared" si="0"/>
        <v>#DIV/0!</v>
      </c>
      <c r="L84" s="114"/>
      <c r="M84" s="115" t="e">
        <f t="shared" si="2"/>
        <v>#DIV/0!</v>
      </c>
      <c r="N84" s="114" t="e">
        <f>#VALUE!</f>
        <v>#VALUE!</v>
      </c>
      <c r="O84" s="114" t="e">
        <f>#VALUE!</f>
        <v>#VALUE!</v>
      </c>
      <c r="P84" s="114"/>
      <c r="Q84" s="20"/>
    </row>
    <row r="85" spans="1:17" s="44" customFormat="1" ht="24" customHeight="1">
      <c r="A85" s="116">
        <f t="shared" si="1"/>
        <v>57</v>
      </c>
      <c r="B85" s="117">
        <v>14057262</v>
      </c>
      <c r="C85" s="118" t="s">
        <v>406</v>
      </c>
      <c r="D85" s="119" t="s">
        <v>72</v>
      </c>
      <c r="E85" s="121" t="s">
        <v>407</v>
      </c>
      <c r="F85" s="112"/>
      <c r="G85" s="112"/>
      <c r="H85" s="112"/>
      <c r="I85" s="112"/>
      <c r="J85" s="112"/>
      <c r="K85" s="113" t="e">
        <f t="shared" si="0"/>
        <v>#DIV/0!</v>
      </c>
      <c r="L85" s="114"/>
      <c r="M85" s="115" t="e">
        <f t="shared" si="2"/>
        <v>#DIV/0!</v>
      </c>
      <c r="N85" s="114" t="e">
        <f>#VALUE!</f>
        <v>#VALUE!</v>
      </c>
      <c r="O85" s="114" t="e">
        <f>#VALUE!</f>
        <v>#VALUE!</v>
      </c>
      <c r="P85" s="114"/>
      <c r="Q85" s="20"/>
    </row>
    <row r="86" spans="1:17" s="44" customFormat="1" ht="24" customHeight="1">
      <c r="A86" s="132"/>
      <c r="B86" s="133"/>
      <c r="C86" s="140"/>
      <c r="D86" s="132"/>
      <c r="E86" s="134"/>
      <c r="F86" s="135"/>
      <c r="G86" s="135"/>
      <c r="H86" s="135"/>
      <c r="I86" s="135"/>
      <c r="J86" s="135"/>
      <c r="K86" s="136"/>
      <c r="L86" s="137"/>
      <c r="M86" s="138"/>
      <c r="N86" s="137"/>
      <c r="O86" s="137"/>
      <c r="P86" s="137"/>
      <c r="Q86" s="20"/>
    </row>
    <row r="87" spans="2:17" s="6" customFormat="1" ht="18.75" customHeight="1">
      <c r="B87" s="104" t="str">
        <f>"Danh sách gồm "&amp;COUNT(A29:A986)&amp;" học viên ./."</f>
        <v>Danh sách gồm 57 học viên ./.</v>
      </c>
      <c r="C87" s="46"/>
      <c r="D87" s="46"/>
      <c r="E87" s="47"/>
      <c r="F87" s="45"/>
      <c r="G87" s="45"/>
      <c r="H87" s="45"/>
      <c r="I87" s="45"/>
      <c r="J87" s="45"/>
      <c r="K87" s="48"/>
      <c r="L87" s="49"/>
      <c r="M87" s="50"/>
      <c r="N87" s="49" t="e">
        <f>#VALUE!</f>
        <v>#VALUE!</v>
      </c>
      <c r="O87" s="49" t="e">
        <f>#VALUE!</f>
        <v>#VALUE!</v>
      </c>
      <c r="P87" s="5"/>
      <c r="Q87" s="20"/>
    </row>
    <row r="88" spans="1:17" s="6" customFormat="1" ht="18.75">
      <c r="A88" s="51"/>
      <c r="B88" s="51"/>
      <c r="C88" s="51"/>
      <c r="D88" s="51"/>
      <c r="E88" s="52"/>
      <c r="F88" s="45"/>
      <c r="G88" s="53" t="s">
        <v>170</v>
      </c>
      <c r="H88" s="45"/>
      <c r="I88" s="45"/>
      <c r="J88" s="54"/>
      <c r="K88" s="55"/>
      <c r="L88" s="56"/>
      <c r="M88" s="57"/>
      <c r="N88" s="58" t="e">
        <f>#VALUE!</f>
        <v>#VALUE!</v>
      </c>
      <c r="O88" s="58" t="e">
        <f>#VALUE!</f>
        <v>#VALUE!</v>
      </c>
      <c r="P88" s="5"/>
      <c r="Q88" s="20"/>
    </row>
    <row r="89" spans="1:17" s="6" customFormat="1" ht="18.75">
      <c r="A89" s="51"/>
      <c r="B89" s="51"/>
      <c r="C89" s="51"/>
      <c r="D89" s="51"/>
      <c r="E89" s="52"/>
      <c r="F89" s="45"/>
      <c r="G89" s="45"/>
      <c r="H89" s="45"/>
      <c r="I89" s="59" t="s">
        <v>33</v>
      </c>
      <c r="J89" s="59"/>
      <c r="K89" s="60"/>
      <c r="L89" s="61"/>
      <c r="M89" s="62"/>
      <c r="N89" s="63" t="e">
        <f>#VALUE!</f>
        <v>#VALUE!</v>
      </c>
      <c r="O89" s="63" t="e">
        <f>#VALUE!</f>
        <v>#VALUE!</v>
      </c>
      <c r="P89" s="5"/>
      <c r="Q89" s="20"/>
    </row>
    <row r="90" spans="1:17" s="6" customFormat="1" ht="16.5">
      <c r="A90" s="45"/>
      <c r="B90" s="45"/>
      <c r="C90" s="45"/>
      <c r="D90" s="45"/>
      <c r="E90" s="64"/>
      <c r="F90" s="45"/>
      <c r="G90" s="45"/>
      <c r="H90" s="45"/>
      <c r="I90" s="54" t="s">
        <v>34</v>
      </c>
      <c r="J90" s="45"/>
      <c r="K90" s="48"/>
      <c r="L90" s="49"/>
      <c r="M90" s="65"/>
      <c r="N90" s="49" t="e">
        <f>#VALUE!</f>
        <v>#VALUE!</v>
      </c>
      <c r="O90" s="49" t="e">
        <f>#VALUE!</f>
        <v>#VALUE!</v>
      </c>
      <c r="P90" s="5"/>
      <c r="Q90" s="5"/>
    </row>
    <row r="91" spans="1:15" ht="15.75">
      <c r="A91" s="66"/>
      <c r="B91" s="66"/>
      <c r="C91" s="66"/>
      <c r="D91" s="66"/>
      <c r="E91" s="67"/>
      <c r="F91" s="66"/>
      <c r="G91" s="66"/>
      <c r="H91" s="66"/>
      <c r="I91" s="66"/>
      <c r="J91" s="66"/>
      <c r="K91" s="68"/>
      <c r="L91" s="69"/>
      <c r="M91" s="70"/>
      <c r="N91" s="69"/>
      <c r="O91" s="69"/>
    </row>
    <row r="92" spans="1:15" ht="15.75">
      <c r="A92" s="66"/>
      <c r="B92" s="66"/>
      <c r="C92" s="66"/>
      <c r="D92" s="66"/>
      <c r="E92" s="67"/>
      <c r="F92" s="66"/>
      <c r="G92" s="66"/>
      <c r="H92" s="66"/>
      <c r="I92" s="66"/>
      <c r="J92" s="66"/>
      <c r="K92" s="68"/>
      <c r="L92" s="69"/>
      <c r="M92" s="70"/>
      <c r="N92" s="69"/>
      <c r="O92" s="69"/>
    </row>
    <row r="93" spans="1:15" ht="15.75">
      <c r="A93" s="66"/>
      <c r="B93" s="66"/>
      <c r="C93" s="66"/>
      <c r="D93" s="66"/>
      <c r="E93" s="67"/>
      <c r="F93" s="66"/>
      <c r="G93" s="66"/>
      <c r="H93" s="66"/>
      <c r="I93" s="66"/>
      <c r="J93" s="66"/>
      <c r="K93" s="68"/>
      <c r="L93" s="69"/>
      <c r="M93" s="70"/>
      <c r="N93" s="69"/>
      <c r="O93" s="69"/>
    </row>
    <row r="94" spans="1:15" ht="15.75">
      <c r="A94" s="66"/>
      <c r="B94" s="66"/>
      <c r="C94" s="66"/>
      <c r="D94" s="66"/>
      <c r="E94" s="67"/>
      <c r="F94" s="66"/>
      <c r="G94" s="66"/>
      <c r="H94" s="66"/>
      <c r="I94" s="66"/>
      <c r="J94" s="66"/>
      <c r="K94" s="68"/>
      <c r="L94" s="69"/>
      <c r="M94" s="70"/>
      <c r="N94" s="69"/>
      <c r="O94" s="69"/>
    </row>
    <row r="95" spans="1:15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7"/>
      <c r="L95" s="78"/>
      <c r="M95" s="79"/>
      <c r="N95" s="78"/>
      <c r="O95" s="78"/>
    </row>
    <row r="96" spans="1:15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9"/>
      <c r="N96" s="78"/>
      <c r="O96" s="78"/>
    </row>
    <row r="97" spans="1:15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</row>
    <row r="98" spans="1:15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</row>
    <row r="99" spans="1:15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</row>
    <row r="100" spans="1:15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73"/>
      <c r="B114" s="73"/>
      <c r="C114" s="74"/>
      <c r="D114" s="74"/>
      <c r="E114" s="75"/>
      <c r="F114" s="74"/>
      <c r="G114" s="74"/>
      <c r="H114" s="74"/>
      <c r="I114" s="74"/>
      <c r="J114" s="76"/>
      <c r="K114" s="76"/>
      <c r="L114" s="78"/>
      <c r="M114" s="78"/>
      <c r="N114" s="78"/>
      <c r="O114" s="78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6"/>
      <c r="K115" s="76"/>
      <c r="L115" s="78"/>
      <c r="M115" s="78"/>
      <c r="N115" s="78"/>
      <c r="O115" s="78"/>
      <c r="R115" s="72"/>
    </row>
    <row r="116" spans="1:18" s="71" customFormat="1" ht="15.75">
      <c r="A116" s="73"/>
      <c r="B116" s="73"/>
      <c r="C116" s="74"/>
      <c r="D116" s="74"/>
      <c r="E116" s="75"/>
      <c r="F116" s="74"/>
      <c r="G116" s="74"/>
      <c r="H116" s="74"/>
      <c r="I116" s="74"/>
      <c r="J116" s="76"/>
      <c r="K116" s="76"/>
      <c r="L116" s="78"/>
      <c r="M116" s="78"/>
      <c r="N116" s="78"/>
      <c r="O116" s="78"/>
      <c r="R116" s="72"/>
    </row>
    <row r="117" spans="1:18" s="71" customFormat="1" ht="15.75">
      <c r="A117" s="80"/>
      <c r="B117" s="80"/>
      <c r="C117" s="81"/>
      <c r="D117" s="81"/>
      <c r="E117" s="82"/>
      <c r="F117" s="83"/>
      <c r="G117" s="83"/>
      <c r="H117" s="83"/>
      <c r="I117" s="83"/>
      <c r="J117" s="84"/>
      <c r="K117" s="84"/>
      <c r="L117" s="85"/>
      <c r="M117" s="85"/>
      <c r="N117" s="85"/>
      <c r="O117" s="85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73"/>
      <c r="K118" s="73"/>
      <c r="L118" s="86"/>
      <c r="M118" s="86"/>
      <c r="N118" s="86"/>
      <c r="O118" s="86"/>
      <c r="R118" s="72"/>
    </row>
    <row r="119" spans="1:18" s="71" customFormat="1" ht="18.75">
      <c r="A119" s="87"/>
      <c r="B119" s="87"/>
      <c r="C119" s="88"/>
      <c r="D119" s="88"/>
      <c r="E119" s="89"/>
      <c r="F119" s="88"/>
      <c r="G119" s="88"/>
      <c r="H119" s="88"/>
      <c r="I119" s="88"/>
      <c r="J119" s="90"/>
      <c r="K119" s="90"/>
      <c r="L119" s="91"/>
      <c r="M119" s="91"/>
      <c r="N119" s="91"/>
      <c r="O119" s="91"/>
      <c r="R119" s="72"/>
    </row>
    <row r="120" spans="1:18" s="71" customFormat="1" ht="18.75">
      <c r="A120" s="87"/>
      <c r="B120" s="87"/>
      <c r="C120" s="88"/>
      <c r="D120" s="88"/>
      <c r="E120" s="89"/>
      <c r="F120" s="88"/>
      <c r="G120" s="88"/>
      <c r="H120" s="88"/>
      <c r="I120" s="88"/>
      <c r="J120" s="92"/>
      <c r="K120" s="92"/>
      <c r="L120" s="93"/>
      <c r="M120" s="93"/>
      <c r="N120" s="93"/>
      <c r="O120" s="93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5"/>
      <c r="M121" s="95"/>
      <c r="N121" s="95"/>
      <c r="O121" s="95"/>
      <c r="R121" s="72"/>
    </row>
    <row r="122" spans="1:18" s="71" customFormat="1" ht="15.75">
      <c r="A122" s="73"/>
      <c r="B122" s="73"/>
      <c r="C122" s="96"/>
      <c r="D122" s="96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97"/>
      <c r="K123" s="97"/>
      <c r="L123" s="98"/>
      <c r="M123" s="98"/>
      <c r="N123" s="98"/>
      <c r="O123" s="98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94"/>
      <c r="K124" s="94"/>
      <c r="L124" s="95"/>
      <c r="M124" s="95"/>
      <c r="N124" s="95"/>
      <c r="O124" s="95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94"/>
      <c r="K125" s="94"/>
      <c r="L125" s="95"/>
      <c r="M125" s="95"/>
      <c r="N125" s="95"/>
      <c r="O125" s="95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4"/>
      <c r="K126" s="74"/>
      <c r="L126" s="99"/>
      <c r="M126" s="99"/>
      <c r="N126" s="99"/>
      <c r="O126" s="99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94"/>
      <c r="K127" s="94"/>
      <c r="L127" s="95"/>
      <c r="M127" s="95"/>
      <c r="N127" s="95"/>
      <c r="O127" s="95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5.75">
      <c r="A130" s="73"/>
      <c r="B130" s="73"/>
      <c r="C130" s="74"/>
      <c r="D130" s="74"/>
      <c r="E130" s="75"/>
      <c r="F130" s="74"/>
      <c r="G130" s="74"/>
      <c r="H130" s="74"/>
      <c r="I130" s="74"/>
      <c r="J130" s="94"/>
      <c r="K130" s="94"/>
      <c r="L130" s="95"/>
      <c r="M130" s="95"/>
      <c r="N130" s="95"/>
      <c r="O130" s="95"/>
      <c r="R130" s="72"/>
    </row>
    <row r="131" spans="1:18" s="71" customFormat="1" ht="15.75">
      <c r="A131" s="73"/>
      <c r="B131" s="73"/>
      <c r="C131" s="74"/>
      <c r="D131" s="74"/>
      <c r="E131" s="75"/>
      <c r="F131" s="74"/>
      <c r="G131" s="74"/>
      <c r="H131" s="74"/>
      <c r="I131" s="74"/>
      <c r="J131" s="73"/>
      <c r="K131" s="73"/>
      <c r="L131" s="86"/>
      <c r="M131" s="86"/>
      <c r="N131" s="86"/>
      <c r="O131" s="86"/>
      <c r="R131" s="72"/>
    </row>
    <row r="132" spans="1:18" s="71" customFormat="1" ht="15.75">
      <c r="A132" s="73"/>
      <c r="B132" s="73"/>
      <c r="C132" s="74"/>
      <c r="D132" s="74"/>
      <c r="E132" s="75"/>
      <c r="F132" s="74"/>
      <c r="G132" s="74"/>
      <c r="H132" s="74"/>
      <c r="I132" s="74"/>
      <c r="J132" s="73"/>
      <c r="K132" s="73"/>
      <c r="L132" s="86"/>
      <c r="M132" s="86"/>
      <c r="N132" s="86"/>
      <c r="O132" s="86"/>
      <c r="R132" s="72"/>
    </row>
    <row r="133" spans="1:18" s="71" customFormat="1" ht="15.75">
      <c r="A133" s="73"/>
      <c r="B133" s="73"/>
      <c r="C133" s="74"/>
      <c r="D133" s="74"/>
      <c r="E133" s="75"/>
      <c r="F133" s="74"/>
      <c r="G133" s="74"/>
      <c r="H133" s="74"/>
      <c r="I133" s="74"/>
      <c r="J133" s="73"/>
      <c r="K133" s="73"/>
      <c r="L133" s="86"/>
      <c r="M133" s="86"/>
      <c r="N133" s="86"/>
      <c r="O133" s="86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  <row r="148" spans="1:18" s="71" customFormat="1" ht="12.75">
      <c r="A148" s="100"/>
      <c r="B148" s="100"/>
      <c r="C148" s="100"/>
      <c r="D148" s="100"/>
      <c r="E148" s="101"/>
      <c r="F148" s="100"/>
      <c r="G148" s="100"/>
      <c r="H148" s="100"/>
      <c r="I148" s="100"/>
      <c r="J148" s="100"/>
      <c r="K148" s="100"/>
      <c r="L148" s="102"/>
      <c r="M148" s="102"/>
      <c r="N148" s="102"/>
      <c r="O148" s="102"/>
      <c r="R148" s="72"/>
    </row>
    <row r="149" spans="1:18" s="71" customFormat="1" ht="12.75">
      <c r="A149" s="100"/>
      <c r="B149" s="100"/>
      <c r="C149" s="100"/>
      <c r="D149" s="100"/>
      <c r="E149" s="101"/>
      <c r="F149" s="100"/>
      <c r="G149" s="100"/>
      <c r="H149" s="100"/>
      <c r="I149" s="100"/>
      <c r="J149" s="100"/>
      <c r="K149" s="100"/>
      <c r="L149" s="102"/>
      <c r="M149" s="102"/>
      <c r="N149" s="102"/>
      <c r="O149" s="102"/>
      <c r="R149" s="72"/>
    </row>
    <row r="150" spans="1:18" s="71" customFormat="1" ht="12.75">
      <c r="A150" s="100"/>
      <c r="B150" s="100"/>
      <c r="C150" s="100"/>
      <c r="D150" s="100"/>
      <c r="E150" s="101"/>
      <c r="F150" s="100"/>
      <c r="G150" s="100"/>
      <c r="H150" s="100"/>
      <c r="I150" s="100"/>
      <c r="J150" s="100"/>
      <c r="K150" s="100"/>
      <c r="L150" s="102"/>
      <c r="M150" s="102"/>
      <c r="N150" s="102"/>
      <c r="O150" s="102"/>
      <c r="R150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6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8"/>
  <sheetViews>
    <sheetView tabSelected="1" view="pageBreakPreview" zoomScaleSheetLayoutView="100" zoomScalePageLayoutView="0" workbookViewId="0" topLeftCell="A56">
      <selection activeCell="C91" sqref="C91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38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496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14057176</v>
      </c>
      <c r="C29" s="118" t="s">
        <v>36</v>
      </c>
      <c r="D29" s="139" t="s">
        <v>103</v>
      </c>
      <c r="E29" s="120" t="s">
        <v>409</v>
      </c>
      <c r="F29" s="112"/>
      <c r="G29" s="112"/>
      <c r="H29" s="112"/>
      <c r="I29" s="112"/>
      <c r="J29" s="112"/>
      <c r="K29" s="113" t="e">
        <f>ROUND(($D$19*F29+$D$20*G29+$D$21*H29+$D$22*I29+$D$23*J29)/$D$24,1)</f>
        <v>#DIV/0!</v>
      </c>
      <c r="L29" s="114">
        <v>7</v>
      </c>
      <c r="M29" s="115" t="e">
        <f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v>2</v>
      </c>
      <c r="B30" s="117">
        <v>14057550</v>
      </c>
      <c r="C30" s="118" t="s">
        <v>410</v>
      </c>
      <c r="D30" s="139" t="s">
        <v>39</v>
      </c>
      <c r="E30" s="121" t="s">
        <v>411</v>
      </c>
      <c r="F30" s="112"/>
      <c r="G30" s="112"/>
      <c r="H30" s="112"/>
      <c r="I30" s="112"/>
      <c r="J30" s="112"/>
      <c r="K30" s="113" t="e">
        <f aca="true" t="shared" si="0" ref="K30:K71">ROUND(($D$19*F30+$D$20*G30+$D$21*H30+$D$22*I30+$D$23*J30)/$D$24,1)</f>
        <v>#DIV/0!</v>
      </c>
      <c r="L30" s="114"/>
      <c r="M30" s="115" t="e">
        <f aca="true" t="shared" si="1" ref="M30:M42">ROUND(K30*$D$24+L30*(100%-$D$24),1)</f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v>3</v>
      </c>
      <c r="B31" s="117">
        <v>14057552</v>
      </c>
      <c r="C31" s="118" t="s">
        <v>412</v>
      </c>
      <c r="D31" s="139" t="s">
        <v>39</v>
      </c>
      <c r="E31" s="120" t="s">
        <v>413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1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v>4</v>
      </c>
      <c r="B32" s="117">
        <v>14057180</v>
      </c>
      <c r="C32" s="118" t="s">
        <v>173</v>
      </c>
      <c r="D32" s="139" t="s">
        <v>39</v>
      </c>
      <c r="E32" s="120" t="s">
        <v>414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1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v>5</v>
      </c>
      <c r="B33" s="117">
        <v>14057181</v>
      </c>
      <c r="C33" s="118" t="s">
        <v>415</v>
      </c>
      <c r="D33" s="139" t="s">
        <v>39</v>
      </c>
      <c r="E33" s="120" t="s">
        <v>416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1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v>6</v>
      </c>
      <c r="B34" s="117">
        <v>14057182</v>
      </c>
      <c r="C34" s="118" t="s">
        <v>32</v>
      </c>
      <c r="D34" s="139" t="s">
        <v>127</v>
      </c>
      <c r="E34" s="120" t="s">
        <v>417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1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v>7</v>
      </c>
      <c r="B35" s="117">
        <v>14057555</v>
      </c>
      <c r="C35" s="118" t="s">
        <v>418</v>
      </c>
      <c r="D35" s="139" t="s">
        <v>116</v>
      </c>
      <c r="E35" s="121" t="s">
        <v>419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1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v>8</v>
      </c>
      <c r="B36" s="117">
        <v>14057184</v>
      </c>
      <c r="C36" s="141" t="s">
        <v>129</v>
      </c>
      <c r="D36" s="142" t="s">
        <v>90</v>
      </c>
      <c r="E36" s="120" t="s">
        <v>420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1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v>9</v>
      </c>
      <c r="B37" s="117">
        <v>14057560</v>
      </c>
      <c r="C37" s="118" t="s">
        <v>421</v>
      </c>
      <c r="D37" s="139" t="s">
        <v>422</v>
      </c>
      <c r="E37" s="121" t="s">
        <v>175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1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v>10</v>
      </c>
      <c r="B38" s="117">
        <v>14057185</v>
      </c>
      <c r="C38" s="118" t="s">
        <v>423</v>
      </c>
      <c r="D38" s="139" t="s">
        <v>74</v>
      </c>
      <c r="E38" s="120" t="s">
        <v>424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1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v>11</v>
      </c>
      <c r="B39" s="117">
        <v>14057562</v>
      </c>
      <c r="C39" s="118" t="s">
        <v>425</v>
      </c>
      <c r="D39" s="139" t="s">
        <v>97</v>
      </c>
      <c r="E39" s="121" t="s">
        <v>123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1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v>12</v>
      </c>
      <c r="B40" s="117">
        <v>14057566</v>
      </c>
      <c r="C40" s="118" t="s">
        <v>158</v>
      </c>
      <c r="D40" s="139" t="s">
        <v>97</v>
      </c>
      <c r="E40" s="121" t="s">
        <v>426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1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v>13</v>
      </c>
      <c r="B41" s="117">
        <v>14057568</v>
      </c>
      <c r="C41" s="118" t="s">
        <v>427</v>
      </c>
      <c r="D41" s="139" t="s">
        <v>97</v>
      </c>
      <c r="E41" s="120" t="s">
        <v>428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1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v>14</v>
      </c>
      <c r="B42" s="117">
        <v>14057188</v>
      </c>
      <c r="C42" s="118" t="s">
        <v>380</v>
      </c>
      <c r="D42" s="139" t="s">
        <v>97</v>
      </c>
      <c r="E42" s="120" t="s">
        <v>429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 t="e">
        <f t="shared" si="1"/>
        <v>#DIV/0!</v>
      </c>
      <c r="N42" s="114" t="e">
        <f>#VALUE!</f>
        <v>#VALUE!</v>
      </c>
      <c r="O42" s="114" t="e">
        <f>#VALUE!</f>
        <v>#VALUE!</v>
      </c>
      <c r="P42" s="114"/>
      <c r="Q42" s="20"/>
    </row>
    <row r="43" spans="1:17" s="44" customFormat="1" ht="24" customHeight="1">
      <c r="A43" s="116">
        <v>15</v>
      </c>
      <c r="B43" s="117">
        <v>14057191</v>
      </c>
      <c r="C43" s="118" t="s">
        <v>433</v>
      </c>
      <c r="D43" s="139" t="s">
        <v>77</v>
      </c>
      <c r="E43" s="120" t="s">
        <v>434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>ROUND(#REF!*$D$24+L43*(100%-$D$24),1)</f>
        <v>#REF!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v>16</v>
      </c>
      <c r="B44" s="117">
        <v>14057194</v>
      </c>
      <c r="C44" s="118" t="s">
        <v>161</v>
      </c>
      <c r="D44" s="139" t="s">
        <v>44</v>
      </c>
      <c r="E44" s="120" t="s">
        <v>435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 t="e">
        <f>ROUND(K43*$D$24+L44*(100%-$D$24),1)</f>
        <v>#DIV/0!</v>
      </c>
      <c r="N44" s="114" t="e">
        <f>#VALUE!</f>
        <v>#VALUE!</v>
      </c>
      <c r="O44" s="114" t="e">
        <f>#VALUE!</f>
        <v>#VALUE!</v>
      </c>
      <c r="P44" s="114"/>
      <c r="Q44" s="20"/>
    </row>
    <row r="45" spans="1:17" s="44" customFormat="1" ht="24" customHeight="1">
      <c r="A45" s="116">
        <v>17</v>
      </c>
      <c r="B45" s="117">
        <v>14057195</v>
      </c>
      <c r="C45" s="118" t="s">
        <v>168</v>
      </c>
      <c r="D45" s="139" t="s">
        <v>44</v>
      </c>
      <c r="E45" s="120" t="s">
        <v>436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>ROUND(K44*$D$24+L45*(100%-$D$24),1)</f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v>18</v>
      </c>
      <c r="B46" s="117">
        <v>14057196</v>
      </c>
      <c r="C46" s="118" t="s">
        <v>437</v>
      </c>
      <c r="D46" s="139" t="s">
        <v>44</v>
      </c>
      <c r="E46" s="120" t="s">
        <v>130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>ROUND(K45*$D$24+L46*(100%-$D$24),1)</f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v>19</v>
      </c>
      <c r="B47" s="117">
        <v>14057197</v>
      </c>
      <c r="C47" s="118" t="s">
        <v>438</v>
      </c>
      <c r="D47" s="139" t="s">
        <v>45</v>
      </c>
      <c r="E47" s="120" t="s">
        <v>439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>ROUND(K46*$D$24+L47*(100%-$D$24),1)</f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v>20</v>
      </c>
      <c r="B48" s="117">
        <v>14057198</v>
      </c>
      <c r="C48" s="118" t="s">
        <v>172</v>
      </c>
      <c r="D48" s="139" t="s">
        <v>45</v>
      </c>
      <c r="E48" s="120" t="s">
        <v>440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>ROUND(K47*$D$24+L48*(100%-$D$24),1)</f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v>21</v>
      </c>
      <c r="B49" s="117">
        <v>14057199</v>
      </c>
      <c r="C49" s="118" t="s">
        <v>161</v>
      </c>
      <c r="D49" s="139" t="s">
        <v>45</v>
      </c>
      <c r="E49" s="120" t="s">
        <v>441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>ROUND(K48*$D$24+L49*(100%-$D$24),1)</f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v>22</v>
      </c>
      <c r="B50" s="117">
        <v>14057200</v>
      </c>
      <c r="C50" s="118" t="s">
        <v>184</v>
      </c>
      <c r="D50" s="139" t="s">
        <v>45</v>
      </c>
      <c r="E50" s="120" t="s">
        <v>442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>ROUND(K49*$D$24+L50*(100%-$D$24),1)</f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v>23</v>
      </c>
      <c r="B51" s="117">
        <v>14057582</v>
      </c>
      <c r="C51" s="118" t="s">
        <v>162</v>
      </c>
      <c r="D51" s="139" t="s">
        <v>46</v>
      </c>
      <c r="E51" s="121" t="s">
        <v>443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>ROUND(K50*$D$24+L51*(100%-$D$24),1)</f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v>24</v>
      </c>
      <c r="B52" s="117">
        <v>14057201</v>
      </c>
      <c r="C52" s="118" t="s">
        <v>444</v>
      </c>
      <c r="D52" s="139" t="s">
        <v>46</v>
      </c>
      <c r="E52" s="120" t="s">
        <v>445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>ROUND(K51*$D$24+L52*(100%-$D$24),1)</f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v>25</v>
      </c>
      <c r="B53" s="117">
        <v>14057202</v>
      </c>
      <c r="C53" s="118" t="s">
        <v>446</v>
      </c>
      <c r="D53" s="139" t="s">
        <v>46</v>
      </c>
      <c r="E53" s="120" t="s">
        <v>447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>ROUND(K52*$D$24+L53*(100%-$D$24),1)</f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v>26</v>
      </c>
      <c r="B54" s="117">
        <v>14057583</v>
      </c>
      <c r="C54" s="118" t="s">
        <v>448</v>
      </c>
      <c r="D54" s="139" t="s">
        <v>48</v>
      </c>
      <c r="E54" s="121" t="s">
        <v>449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>ROUND(K53*$D$24+L54*(100%-$D$24),1)</f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v>27</v>
      </c>
      <c r="B55" s="117">
        <v>14057206</v>
      </c>
      <c r="C55" s="118" t="s">
        <v>450</v>
      </c>
      <c r="D55" s="139" t="s">
        <v>451</v>
      </c>
      <c r="E55" s="120" t="s">
        <v>452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>ROUND(K54*$D$24+L55*(100%-$D$24),1)</f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v>28</v>
      </c>
      <c r="B56" s="117">
        <v>14057207</v>
      </c>
      <c r="C56" s="118" t="s">
        <v>182</v>
      </c>
      <c r="D56" s="139" t="s">
        <v>50</v>
      </c>
      <c r="E56" s="120" t="s">
        <v>453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>ROUND(K55*$D$24+L56*(100%-$D$24),1)</f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v>29</v>
      </c>
      <c r="B57" s="117">
        <v>14057208</v>
      </c>
      <c r="C57" s="118" t="s">
        <v>197</v>
      </c>
      <c r="D57" s="139" t="s">
        <v>51</v>
      </c>
      <c r="E57" s="120" t="s">
        <v>454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>ROUND(K56*$D$24+L57*(100%-$D$24),1)</f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v>30</v>
      </c>
      <c r="B58" s="117">
        <v>14057209</v>
      </c>
      <c r="C58" s="118" t="s">
        <v>455</v>
      </c>
      <c r="D58" s="139" t="s">
        <v>52</v>
      </c>
      <c r="E58" s="120" t="s">
        <v>456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>ROUND(K57*$D$24+L58*(100%-$D$24),1)</f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v>31</v>
      </c>
      <c r="B59" s="117">
        <v>14057210</v>
      </c>
      <c r="C59" s="118" t="s">
        <v>163</v>
      </c>
      <c r="D59" s="139" t="s">
        <v>52</v>
      </c>
      <c r="E59" s="120" t="s">
        <v>457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>ROUND(K58*$D$24+L59*(100%-$D$24),1)</f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v>32</v>
      </c>
      <c r="B60" s="117">
        <v>14057211</v>
      </c>
      <c r="C60" s="118" t="s">
        <v>458</v>
      </c>
      <c r="D60" s="139" t="s">
        <v>459</v>
      </c>
      <c r="E60" s="120" t="s">
        <v>460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>ROUND(K59*$D$24+L60*(100%-$D$24),1)</f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v>33</v>
      </c>
      <c r="B61" s="117">
        <v>14057212</v>
      </c>
      <c r="C61" s="118" t="s">
        <v>110</v>
      </c>
      <c r="D61" s="139" t="s">
        <v>53</v>
      </c>
      <c r="E61" s="120" t="s">
        <v>112</v>
      </c>
      <c r="F61" s="112"/>
      <c r="G61" s="112"/>
      <c r="H61" s="112"/>
      <c r="I61" s="112"/>
      <c r="J61" s="112"/>
      <c r="K61" s="113" t="e">
        <f>ROUND(('QLKT (3)'!$D$19*F61+'QLKT (3)'!$D$20*G61+'QLKT (3)'!$D$21*H61+'QLKT (3)'!$D$22*I61+'QLKT (3)'!$D$23*J61)/'QLKT (3)'!$D$24,1)</f>
        <v>#DIV/0!</v>
      </c>
      <c r="L61" s="114"/>
      <c r="M61" s="115" t="e">
        <f>ROUND(K60*$D$24+L61*(100%-$D$24),1)</f>
        <v>#DIV/0!</v>
      </c>
      <c r="N61" s="114" t="e">
        <f>#VALUE!</f>
        <v>#VALUE!</v>
      </c>
      <c r="O61" s="114" t="e">
        <f>#VALUE!</f>
        <v>#VALUE!</v>
      </c>
      <c r="P61" s="114"/>
      <c r="Q61" s="20"/>
    </row>
    <row r="62" spans="1:17" s="44" customFormat="1" ht="24" customHeight="1">
      <c r="A62" s="116">
        <v>34</v>
      </c>
      <c r="B62" s="117">
        <v>14057213</v>
      </c>
      <c r="C62" s="118" t="s">
        <v>461</v>
      </c>
      <c r="D62" s="139" t="s">
        <v>54</v>
      </c>
      <c r="E62" s="120" t="s">
        <v>462</v>
      </c>
      <c r="F62" s="112"/>
      <c r="G62" s="112"/>
      <c r="H62" s="112"/>
      <c r="I62" s="112"/>
      <c r="J62" s="112"/>
      <c r="K62" s="113" t="e">
        <f t="shared" si="0"/>
        <v>#DIV/0!</v>
      </c>
      <c r="L62" s="114"/>
      <c r="M62" s="115" t="e">
        <f>ROUND(K61*'QLKT (3)'!$D$24+L62*(100%-'QLKT (3)'!$D$24),1)</f>
        <v>#DIV/0!</v>
      </c>
      <c r="N62" s="114" t="e">
        <f>#VALUE!</f>
        <v>#VALUE!</v>
      </c>
      <c r="O62" s="114" t="e">
        <f>#VALUE!</f>
        <v>#VALUE!</v>
      </c>
      <c r="P62" s="114"/>
      <c r="Q62" s="20" t="s">
        <v>122</v>
      </c>
    </row>
    <row r="63" spans="1:17" s="44" customFormat="1" ht="24" customHeight="1">
      <c r="A63" s="116">
        <v>35</v>
      </c>
      <c r="B63" s="117">
        <v>14057217</v>
      </c>
      <c r="C63" s="118" t="s">
        <v>463</v>
      </c>
      <c r="D63" s="139" t="s">
        <v>352</v>
      </c>
      <c r="E63" s="120" t="s">
        <v>464</v>
      </c>
      <c r="F63" s="112"/>
      <c r="G63" s="112"/>
      <c r="H63" s="112"/>
      <c r="I63" s="112"/>
      <c r="J63" s="112"/>
      <c r="K63" s="113" t="e">
        <f t="shared" si="0"/>
        <v>#DIV/0!</v>
      </c>
      <c r="L63" s="114"/>
      <c r="M63" s="115" t="e">
        <f>ROUND(K62*$D$24+L63*(100%-$D$24),1)</f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v>36</v>
      </c>
      <c r="B64" s="117">
        <v>14057608</v>
      </c>
      <c r="C64" s="118" t="s">
        <v>168</v>
      </c>
      <c r="D64" s="139" t="s">
        <v>59</v>
      </c>
      <c r="E64" s="120" t="s">
        <v>465</v>
      </c>
      <c r="F64" s="112"/>
      <c r="G64" s="112"/>
      <c r="H64" s="112"/>
      <c r="I64" s="112"/>
      <c r="J64" s="112"/>
      <c r="K64" s="113" t="e">
        <f t="shared" si="0"/>
        <v>#DIV/0!</v>
      </c>
      <c r="L64" s="114"/>
      <c r="M64" s="115" t="e">
        <f>ROUND(K63*$D$24+L64*(100%-$D$24),1)</f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v>37</v>
      </c>
      <c r="B65" s="117">
        <v>14057222</v>
      </c>
      <c r="C65" s="118" t="s">
        <v>466</v>
      </c>
      <c r="D65" s="139" t="s">
        <v>59</v>
      </c>
      <c r="E65" s="121" t="s">
        <v>467</v>
      </c>
      <c r="F65" s="112"/>
      <c r="G65" s="112"/>
      <c r="H65" s="112"/>
      <c r="I65" s="112"/>
      <c r="J65" s="112"/>
      <c r="K65" s="113" t="e">
        <f t="shared" si="0"/>
        <v>#DIV/0!</v>
      </c>
      <c r="L65" s="114"/>
      <c r="M65" s="115" t="e">
        <f>ROUND(K64*$D$24+L65*(100%-$D$24),1)</f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v>38</v>
      </c>
      <c r="B66" s="117">
        <v>14057225</v>
      </c>
      <c r="C66" s="118" t="s">
        <v>180</v>
      </c>
      <c r="D66" s="139" t="s">
        <v>468</v>
      </c>
      <c r="E66" s="120" t="s">
        <v>469</v>
      </c>
      <c r="F66" s="112"/>
      <c r="G66" s="112"/>
      <c r="H66" s="112"/>
      <c r="I66" s="112"/>
      <c r="J66" s="112"/>
      <c r="K66" s="113" t="e">
        <f t="shared" si="0"/>
        <v>#DIV/0!</v>
      </c>
      <c r="L66" s="114"/>
      <c r="M66" s="115" t="e">
        <f>ROUND(K65*$D$24+L66*(100%-$D$24),1)</f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v>39</v>
      </c>
      <c r="B67" s="117">
        <v>14057612</v>
      </c>
      <c r="C67" s="118" t="s">
        <v>470</v>
      </c>
      <c r="D67" s="139" t="s">
        <v>471</v>
      </c>
      <c r="E67" s="121" t="s">
        <v>472</v>
      </c>
      <c r="F67" s="112"/>
      <c r="G67" s="112"/>
      <c r="H67" s="112"/>
      <c r="I67" s="112"/>
      <c r="J67" s="112"/>
      <c r="K67" s="113" t="e">
        <f t="shared" si="0"/>
        <v>#DIV/0!</v>
      </c>
      <c r="L67" s="114"/>
      <c r="M67" s="115" t="e">
        <f>ROUND(K66*$D$24+L67*(100%-$D$24),1)</f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v>40</v>
      </c>
      <c r="B68" s="117">
        <v>14057615</v>
      </c>
      <c r="C68" s="118" t="s">
        <v>197</v>
      </c>
      <c r="D68" s="139" t="s">
        <v>62</v>
      </c>
      <c r="E68" s="121" t="s">
        <v>473</v>
      </c>
      <c r="F68" s="112"/>
      <c r="G68" s="112"/>
      <c r="H68" s="112"/>
      <c r="I68" s="112"/>
      <c r="J68" s="112"/>
      <c r="K68" s="113" t="e">
        <f t="shared" si="0"/>
        <v>#DIV/0!</v>
      </c>
      <c r="L68" s="114"/>
      <c r="M68" s="115" t="e">
        <f>ROUND(K67*$D$24+L68*(100%-$D$24),1)</f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v>41</v>
      </c>
      <c r="B69" s="117">
        <v>14057616</v>
      </c>
      <c r="C69" s="118" t="s">
        <v>165</v>
      </c>
      <c r="D69" s="139" t="s">
        <v>62</v>
      </c>
      <c r="E69" s="121" t="s">
        <v>164</v>
      </c>
      <c r="F69" s="112"/>
      <c r="G69" s="112"/>
      <c r="H69" s="112"/>
      <c r="I69" s="112"/>
      <c r="J69" s="112"/>
      <c r="K69" s="113" t="e">
        <f t="shared" si="0"/>
        <v>#DIV/0!</v>
      </c>
      <c r="L69" s="114"/>
      <c r="M69" s="115" t="e">
        <f>ROUND(K68*$D$24+L69*(100%-$D$24),1)</f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v>42</v>
      </c>
      <c r="B70" s="117">
        <v>14057618</v>
      </c>
      <c r="C70" s="118" t="s">
        <v>36</v>
      </c>
      <c r="D70" s="139" t="s">
        <v>62</v>
      </c>
      <c r="E70" s="121" t="s">
        <v>474</v>
      </c>
      <c r="F70" s="112"/>
      <c r="G70" s="112"/>
      <c r="H70" s="112"/>
      <c r="I70" s="112"/>
      <c r="J70" s="112"/>
      <c r="K70" s="113" t="e">
        <f t="shared" si="0"/>
        <v>#DIV/0!</v>
      </c>
      <c r="L70" s="114"/>
      <c r="M70" s="115" t="e">
        <f>ROUND(K69*$D$24+L70*(100%-$D$24),1)</f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v>43</v>
      </c>
      <c r="B71" s="117">
        <v>14057235</v>
      </c>
      <c r="C71" s="118" t="s">
        <v>475</v>
      </c>
      <c r="D71" s="139" t="s">
        <v>64</v>
      </c>
      <c r="E71" s="120" t="s">
        <v>100</v>
      </c>
      <c r="F71" s="112"/>
      <c r="G71" s="112"/>
      <c r="H71" s="112"/>
      <c r="I71" s="112"/>
      <c r="J71" s="112"/>
      <c r="K71" s="113" t="e">
        <f t="shared" si="0"/>
        <v>#DIV/0!</v>
      </c>
      <c r="L71" s="114"/>
      <c r="M71" s="115" t="e">
        <f>ROUND(K70*$D$24+L71*(100%-$D$24),1)</f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v>44</v>
      </c>
      <c r="B72" s="117">
        <v>14057622</v>
      </c>
      <c r="C72" s="118" t="s">
        <v>476</v>
      </c>
      <c r="D72" s="139" t="s">
        <v>64</v>
      </c>
      <c r="E72" s="121" t="s">
        <v>477</v>
      </c>
      <c r="F72" s="112"/>
      <c r="G72" s="112"/>
      <c r="H72" s="112"/>
      <c r="I72" s="112"/>
      <c r="J72" s="112"/>
      <c r="K72" s="113" t="e">
        <f aca="true" t="shared" si="2" ref="K72:K89">ROUND(($D$19*F72+$D$20*G72+$D$21*H72+$D$22*I72+$D$23*J72)/$D$24,1)</f>
        <v>#DIV/0!</v>
      </c>
      <c r="L72" s="114"/>
      <c r="M72" s="115" t="e">
        <f>ROUND(K71*$D$24+L72*(100%-$D$24),1)</f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v>45</v>
      </c>
      <c r="B73" s="117">
        <v>14057238</v>
      </c>
      <c r="C73" s="118" t="s">
        <v>162</v>
      </c>
      <c r="D73" s="139" t="s">
        <v>82</v>
      </c>
      <c r="E73" s="121" t="s">
        <v>139</v>
      </c>
      <c r="F73" s="112"/>
      <c r="G73" s="112"/>
      <c r="H73" s="112"/>
      <c r="I73" s="112"/>
      <c r="J73" s="112"/>
      <c r="K73" s="113" t="e">
        <f t="shared" si="2"/>
        <v>#DIV/0!</v>
      </c>
      <c r="L73" s="114"/>
      <c r="M73" s="115" t="e">
        <f>ROUND(K72*$D$24+L73*(100%-$D$24),1)</f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v>46</v>
      </c>
      <c r="B74" s="117">
        <v>14057242</v>
      </c>
      <c r="C74" s="118" t="s">
        <v>125</v>
      </c>
      <c r="D74" s="139" t="s">
        <v>478</v>
      </c>
      <c r="E74" s="121" t="s">
        <v>138</v>
      </c>
      <c r="F74" s="112"/>
      <c r="G74" s="112"/>
      <c r="H74" s="112"/>
      <c r="I74" s="112"/>
      <c r="J74" s="112"/>
      <c r="K74" s="113" t="e">
        <f t="shared" si="2"/>
        <v>#DIV/0!</v>
      </c>
      <c r="L74" s="114"/>
      <c r="M74" s="115" t="e">
        <f>ROUND(K73*$D$24+L74*(100%-$D$24),1)</f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v>47</v>
      </c>
      <c r="B75" s="117">
        <v>14057243</v>
      </c>
      <c r="C75" s="118" t="s">
        <v>479</v>
      </c>
      <c r="D75" s="139" t="s">
        <v>67</v>
      </c>
      <c r="E75" s="121" t="s">
        <v>480</v>
      </c>
      <c r="F75" s="112"/>
      <c r="G75" s="112"/>
      <c r="H75" s="112"/>
      <c r="I75" s="112"/>
      <c r="J75" s="112"/>
      <c r="K75" s="113" t="e">
        <f t="shared" si="2"/>
        <v>#DIV/0!</v>
      </c>
      <c r="L75" s="114"/>
      <c r="M75" s="115" t="e">
        <f>ROUND(K74*$D$24+L75*(100%-$D$24),1)</f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v>48</v>
      </c>
      <c r="B76" s="117">
        <v>14057642</v>
      </c>
      <c r="C76" s="118" t="s">
        <v>481</v>
      </c>
      <c r="D76" s="139" t="s">
        <v>98</v>
      </c>
      <c r="E76" s="120" t="s">
        <v>482</v>
      </c>
      <c r="F76" s="112"/>
      <c r="G76" s="112"/>
      <c r="H76" s="112"/>
      <c r="I76" s="112"/>
      <c r="J76" s="112"/>
      <c r="K76" s="113" t="e">
        <f t="shared" si="2"/>
        <v>#DIV/0!</v>
      </c>
      <c r="L76" s="114"/>
      <c r="M76" s="115" t="e">
        <f>ROUND(K75*$D$24+L76*(100%-$D$24),1)</f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v>49</v>
      </c>
      <c r="B77" s="117">
        <v>14057246</v>
      </c>
      <c r="C77" s="118" t="s">
        <v>152</v>
      </c>
      <c r="D77" s="139" t="s">
        <v>86</v>
      </c>
      <c r="E77" s="121" t="s">
        <v>145</v>
      </c>
      <c r="F77" s="112"/>
      <c r="G77" s="112"/>
      <c r="H77" s="112"/>
      <c r="I77" s="112"/>
      <c r="J77" s="112"/>
      <c r="K77" s="113" t="e">
        <f t="shared" si="2"/>
        <v>#DIV/0!</v>
      </c>
      <c r="L77" s="114"/>
      <c r="M77" s="115" t="e">
        <f>ROUND(K76*$D$24+L77*(100%-$D$24),1)</f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v>50</v>
      </c>
      <c r="B78" s="117">
        <v>14057644</v>
      </c>
      <c r="C78" s="118" t="s">
        <v>483</v>
      </c>
      <c r="D78" s="139" t="s">
        <v>102</v>
      </c>
      <c r="E78" s="121" t="s">
        <v>484</v>
      </c>
      <c r="F78" s="112"/>
      <c r="G78" s="112"/>
      <c r="H78" s="112"/>
      <c r="I78" s="112"/>
      <c r="J78" s="112"/>
      <c r="K78" s="113" t="e">
        <f t="shared" si="2"/>
        <v>#DIV/0!</v>
      </c>
      <c r="L78" s="114"/>
      <c r="M78" s="115" t="e">
        <f>ROUND(K77*$D$24+L78*(100%-$D$24),1)</f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v>51</v>
      </c>
      <c r="B79" s="117">
        <v>14057248</v>
      </c>
      <c r="C79" s="118" t="s">
        <v>244</v>
      </c>
      <c r="D79" s="139" t="s">
        <v>88</v>
      </c>
      <c r="E79" s="120" t="s">
        <v>485</v>
      </c>
      <c r="F79" s="112"/>
      <c r="G79" s="112"/>
      <c r="H79" s="112"/>
      <c r="I79" s="112"/>
      <c r="J79" s="112"/>
      <c r="K79" s="113" t="e">
        <f t="shared" si="2"/>
        <v>#DIV/0!</v>
      </c>
      <c r="L79" s="114"/>
      <c r="M79" s="115" t="e">
        <f>ROUND(K78*$D$24+L79*(100%-$D$24),1)</f>
        <v>#DIV/0!</v>
      </c>
      <c r="N79" s="114" t="e">
        <f>#VALUE!</f>
        <v>#VALUE!</v>
      </c>
      <c r="O79" s="114" t="e">
        <f>#VALUE!</f>
        <v>#VALUE!</v>
      </c>
      <c r="P79" s="114"/>
      <c r="Q79" s="20"/>
    </row>
    <row r="80" spans="1:17" s="44" customFormat="1" ht="24" customHeight="1">
      <c r="A80" s="116">
        <v>52</v>
      </c>
      <c r="B80" s="117">
        <v>14057647</v>
      </c>
      <c r="C80" s="118" t="s">
        <v>418</v>
      </c>
      <c r="D80" s="139" t="s">
        <v>68</v>
      </c>
      <c r="E80" s="121" t="s">
        <v>486</v>
      </c>
      <c r="F80" s="112"/>
      <c r="G80" s="112"/>
      <c r="H80" s="112"/>
      <c r="I80" s="112"/>
      <c r="J80" s="112"/>
      <c r="K80" s="113" t="e">
        <f t="shared" si="2"/>
        <v>#DIV/0!</v>
      </c>
      <c r="L80" s="114"/>
      <c r="M80" s="115" t="e">
        <f>ROUND(K79*$D$24+L80*(100%-$D$24),1)</f>
        <v>#DIV/0!</v>
      </c>
      <c r="N80" s="114" t="e">
        <f>#VALUE!</f>
        <v>#VALUE!</v>
      </c>
      <c r="O80" s="114" t="e">
        <f>#VALUE!</f>
        <v>#VALUE!</v>
      </c>
      <c r="P80" s="114"/>
      <c r="Q80" s="20"/>
    </row>
    <row r="81" spans="1:17" s="44" customFormat="1" ht="24" customHeight="1">
      <c r="A81" s="116">
        <v>53</v>
      </c>
      <c r="B81" s="117">
        <v>14057628</v>
      </c>
      <c r="C81" s="143" t="s">
        <v>187</v>
      </c>
      <c r="D81" s="144" t="s">
        <v>70</v>
      </c>
      <c r="E81" s="121" t="s">
        <v>487</v>
      </c>
      <c r="F81" s="112"/>
      <c r="G81" s="112"/>
      <c r="H81" s="112"/>
      <c r="I81" s="112"/>
      <c r="J81" s="112"/>
      <c r="K81" s="113" t="e">
        <f t="shared" si="2"/>
        <v>#DIV/0!</v>
      </c>
      <c r="L81" s="114"/>
      <c r="M81" s="115" t="e">
        <f>ROUND(K80*$D$24+L81*(100%-$D$24),1)</f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v>54</v>
      </c>
      <c r="B82" s="117">
        <v>14057252</v>
      </c>
      <c r="C82" s="118" t="s">
        <v>115</v>
      </c>
      <c r="D82" s="139" t="s">
        <v>70</v>
      </c>
      <c r="E82" s="120" t="s">
        <v>488</v>
      </c>
      <c r="F82" s="112"/>
      <c r="G82" s="112"/>
      <c r="H82" s="112"/>
      <c r="I82" s="112"/>
      <c r="J82" s="112"/>
      <c r="K82" s="113" t="e">
        <f t="shared" si="2"/>
        <v>#DIV/0!</v>
      </c>
      <c r="L82" s="114"/>
      <c r="M82" s="115" t="e">
        <f>ROUND(K81*$D$24+L82*(100%-$D$24),1)</f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44" customFormat="1" ht="24" customHeight="1">
      <c r="A83" s="116">
        <v>55</v>
      </c>
      <c r="B83" s="117">
        <v>14057630</v>
      </c>
      <c r="C83" s="118" t="s">
        <v>489</v>
      </c>
      <c r="D83" s="139" t="s">
        <v>70</v>
      </c>
      <c r="E83" s="121" t="s">
        <v>490</v>
      </c>
      <c r="F83" s="112"/>
      <c r="G83" s="112"/>
      <c r="H83" s="112"/>
      <c r="I83" s="112"/>
      <c r="J83" s="112"/>
      <c r="K83" s="113" t="e">
        <f t="shared" si="2"/>
        <v>#DIV/0!</v>
      </c>
      <c r="L83" s="114"/>
      <c r="M83" s="115" t="e">
        <f>ROUND(K82*$D$24+L83*(100%-$D$24),1)</f>
        <v>#DIV/0!</v>
      </c>
      <c r="N83" s="114" t="e">
        <f>#VALUE!</f>
        <v>#VALUE!</v>
      </c>
      <c r="O83" s="114" t="e">
        <f>#VALUE!</f>
        <v>#VALUE!</v>
      </c>
      <c r="P83" s="114"/>
      <c r="Q83" s="20"/>
    </row>
    <row r="84" spans="1:17" s="44" customFormat="1" ht="24" customHeight="1">
      <c r="A84" s="116">
        <v>56</v>
      </c>
      <c r="B84" s="117">
        <v>14057254</v>
      </c>
      <c r="C84" s="118" t="s">
        <v>168</v>
      </c>
      <c r="D84" s="139" t="s">
        <v>70</v>
      </c>
      <c r="E84" s="121" t="s">
        <v>491</v>
      </c>
      <c r="F84" s="123"/>
      <c r="G84" s="123"/>
      <c r="H84" s="123"/>
      <c r="I84" s="123"/>
      <c r="J84" s="123"/>
      <c r="K84" s="113" t="e">
        <f t="shared" si="2"/>
        <v>#DIV/0!</v>
      </c>
      <c r="L84" s="114"/>
      <c r="M84" s="115" t="e">
        <f>ROUND(K83*$D$24+L84*(100%-$D$24),1)</f>
        <v>#DIV/0!</v>
      </c>
      <c r="N84" s="114" t="e">
        <f>#VALUE!</f>
        <v>#VALUE!</v>
      </c>
      <c r="O84" s="114" t="e">
        <f>#VALUE!</f>
        <v>#VALUE!</v>
      </c>
      <c r="P84" s="114"/>
      <c r="Q84" s="20"/>
    </row>
    <row r="85" spans="1:17" s="6" customFormat="1" ht="24" customHeight="1">
      <c r="A85" s="116">
        <v>57</v>
      </c>
      <c r="B85" s="117">
        <v>14057256</v>
      </c>
      <c r="C85" s="118" t="s">
        <v>141</v>
      </c>
      <c r="D85" s="139" t="s">
        <v>89</v>
      </c>
      <c r="E85" s="121" t="s">
        <v>492</v>
      </c>
      <c r="F85" s="123"/>
      <c r="G85" s="127"/>
      <c r="H85" s="127"/>
      <c r="I85" s="127"/>
      <c r="J85" s="127"/>
      <c r="K85" s="113" t="e">
        <f t="shared" si="2"/>
        <v>#DIV/0!</v>
      </c>
      <c r="L85" s="124"/>
      <c r="M85" s="125"/>
      <c r="N85" s="124" t="e">
        <f>#VALUE!</f>
        <v>#VALUE!</v>
      </c>
      <c r="O85" s="124" t="e">
        <f>#VALUE!</f>
        <v>#VALUE!</v>
      </c>
      <c r="P85" s="126"/>
      <c r="Q85" s="5"/>
    </row>
    <row r="86" spans="1:17" s="6" customFormat="1" ht="24" customHeight="1">
      <c r="A86" s="116">
        <v>58</v>
      </c>
      <c r="B86" s="117">
        <v>14057631</v>
      </c>
      <c r="C86" s="118" t="s">
        <v>493</v>
      </c>
      <c r="D86" s="139" t="s">
        <v>99</v>
      </c>
      <c r="E86" s="121" t="s">
        <v>146</v>
      </c>
      <c r="F86" s="123"/>
      <c r="G86" s="127"/>
      <c r="H86" s="127"/>
      <c r="I86" s="127"/>
      <c r="J86" s="127"/>
      <c r="K86" s="113" t="e">
        <f t="shared" si="2"/>
        <v>#DIV/0!</v>
      </c>
      <c r="L86" s="127"/>
      <c r="M86" s="127"/>
      <c r="N86" s="127"/>
      <c r="O86" s="127"/>
      <c r="P86" s="127"/>
      <c r="Q86" s="5"/>
    </row>
    <row r="87" spans="1:17" s="6" customFormat="1" ht="24" customHeight="1">
      <c r="A87" s="116">
        <v>59</v>
      </c>
      <c r="B87" s="117">
        <v>14057257</v>
      </c>
      <c r="C87" s="118" t="s">
        <v>163</v>
      </c>
      <c r="D87" s="139" t="s">
        <v>494</v>
      </c>
      <c r="E87" s="120" t="s">
        <v>495</v>
      </c>
      <c r="F87" s="123"/>
      <c r="G87" s="127"/>
      <c r="H87" s="127"/>
      <c r="I87" s="127"/>
      <c r="J87" s="127"/>
      <c r="K87" s="113" t="e">
        <f t="shared" si="2"/>
        <v>#DIV/0!</v>
      </c>
      <c r="L87" s="127"/>
      <c r="M87" s="127"/>
      <c r="N87" s="127"/>
      <c r="O87" s="127"/>
      <c r="P87" s="127"/>
      <c r="Q87" s="5"/>
    </row>
    <row r="88" spans="1:17" s="6" customFormat="1" ht="24" customHeight="1">
      <c r="A88" s="116">
        <v>60</v>
      </c>
      <c r="B88" s="117">
        <v>14057259</v>
      </c>
      <c r="C88" s="118" t="s">
        <v>31</v>
      </c>
      <c r="D88" s="139" t="s">
        <v>95</v>
      </c>
      <c r="E88" s="121" t="s">
        <v>132</v>
      </c>
      <c r="F88" s="128"/>
      <c r="G88" s="128"/>
      <c r="H88" s="128"/>
      <c r="I88" s="128"/>
      <c r="J88" s="128"/>
      <c r="K88" s="113" t="e">
        <f t="shared" si="2"/>
        <v>#DIV/0!</v>
      </c>
      <c r="L88" s="127"/>
      <c r="M88" s="127"/>
      <c r="N88" s="127"/>
      <c r="O88" s="127"/>
      <c r="P88" s="127"/>
      <c r="Q88" s="5"/>
    </row>
    <row r="89" spans="1:16" ht="24" customHeight="1">
      <c r="A89" s="116">
        <v>61</v>
      </c>
      <c r="B89" s="117">
        <v>14057261</v>
      </c>
      <c r="C89" s="118" t="s">
        <v>78</v>
      </c>
      <c r="D89" s="139" t="s">
        <v>113</v>
      </c>
      <c r="E89" s="121" t="s">
        <v>144</v>
      </c>
      <c r="F89" s="128"/>
      <c r="G89" s="128"/>
      <c r="H89" s="128"/>
      <c r="I89" s="128"/>
      <c r="J89" s="128"/>
      <c r="K89" s="113" t="e">
        <f t="shared" si="2"/>
        <v>#DIV/0!</v>
      </c>
      <c r="L89" s="129"/>
      <c r="M89" s="130"/>
      <c r="N89" s="129"/>
      <c r="O89" s="129"/>
      <c r="P89" s="131"/>
    </row>
    <row r="90" spans="1:16" ht="24" customHeight="1">
      <c r="A90" s="66"/>
      <c r="B90" s="66"/>
      <c r="C90" s="66"/>
      <c r="D90" s="66"/>
      <c r="E90" s="67"/>
      <c r="F90" s="66"/>
      <c r="G90" s="66"/>
      <c r="H90" s="66"/>
      <c r="I90" s="66"/>
      <c r="J90" s="66"/>
      <c r="K90" s="68"/>
      <c r="L90" s="129"/>
      <c r="M90" s="130"/>
      <c r="N90" s="129"/>
      <c r="O90" s="129"/>
      <c r="P90" s="131"/>
    </row>
    <row r="91" spans="1:15" ht="15.75">
      <c r="A91" s="66"/>
      <c r="B91" s="66"/>
      <c r="C91" s="66"/>
      <c r="D91" s="66"/>
      <c r="E91" s="67"/>
      <c r="F91" s="66"/>
      <c r="G91" s="53" t="s">
        <v>170</v>
      </c>
      <c r="H91" s="45"/>
      <c r="I91" s="45"/>
      <c r="J91" s="54"/>
      <c r="K91" s="55"/>
      <c r="L91" s="69"/>
      <c r="M91" s="70"/>
      <c r="N91" s="69"/>
      <c r="O91" s="69"/>
    </row>
    <row r="92" spans="1:16" ht="18.75">
      <c r="A92" s="73"/>
      <c r="B92" s="73"/>
      <c r="C92" s="74"/>
      <c r="D92" s="74"/>
      <c r="E92" s="75"/>
      <c r="F92" s="74"/>
      <c r="G92" s="45"/>
      <c r="H92" s="45"/>
      <c r="I92" s="59" t="s">
        <v>33</v>
      </c>
      <c r="J92" s="59"/>
      <c r="K92" s="60"/>
      <c r="L92" s="56"/>
      <c r="M92" s="57"/>
      <c r="N92" s="58" t="e">
        <f>#VALUE!</f>
        <v>#VALUE!</v>
      </c>
      <c r="O92" s="58" t="e">
        <f>#VALUE!</f>
        <v>#VALUE!</v>
      </c>
      <c r="P92" s="5"/>
    </row>
    <row r="93" spans="1:16" ht="18.75">
      <c r="A93" s="73"/>
      <c r="B93" s="73"/>
      <c r="C93" s="74"/>
      <c r="D93" s="74"/>
      <c r="E93" s="75"/>
      <c r="F93" s="74"/>
      <c r="G93" s="45"/>
      <c r="H93" s="45"/>
      <c r="I93" s="54" t="s">
        <v>34</v>
      </c>
      <c r="J93" s="45"/>
      <c r="K93" s="48"/>
      <c r="L93" s="61"/>
      <c r="M93" s="62"/>
      <c r="N93" s="63" t="e">
        <f>#VALUE!</f>
        <v>#VALUE!</v>
      </c>
      <c r="O93" s="63" t="e">
        <f>#VALUE!</f>
        <v>#VALUE!</v>
      </c>
      <c r="P93" s="5"/>
    </row>
    <row r="94" spans="1:16" ht="16.5">
      <c r="A94" s="73"/>
      <c r="B94" s="73"/>
      <c r="C94" s="74"/>
      <c r="D94" s="74"/>
      <c r="E94" s="75"/>
      <c r="F94" s="74"/>
      <c r="G94" s="74"/>
      <c r="H94" s="74"/>
      <c r="I94" s="74"/>
      <c r="J94" s="76"/>
      <c r="K94" s="76"/>
      <c r="L94" s="49"/>
      <c r="M94" s="65"/>
      <c r="N94" s="49" t="e">
        <f>#VALUE!</f>
        <v>#VALUE!</v>
      </c>
      <c r="O94" s="49" t="e">
        <f>#VALUE!</f>
        <v>#VALUE!</v>
      </c>
      <c r="P94" s="5"/>
    </row>
    <row r="95" spans="1:15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6"/>
      <c r="L95" s="78"/>
      <c r="M95" s="78"/>
      <c r="N95" s="78"/>
      <c r="O95" s="78"/>
    </row>
    <row r="96" spans="1:15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8"/>
      <c r="N96" s="78"/>
      <c r="O96" s="78"/>
    </row>
    <row r="97" spans="1:15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</row>
    <row r="98" spans="1:15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</row>
    <row r="99" spans="1:15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</row>
    <row r="100" spans="1:15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</row>
    <row r="101" spans="1:15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</row>
    <row r="102" spans="1:15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</row>
    <row r="103" spans="1:15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</row>
    <row r="104" spans="1:15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</row>
    <row r="105" spans="1:15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</row>
    <row r="106" spans="1:15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</row>
    <row r="107" spans="1:15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</row>
    <row r="108" spans="1:15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</row>
    <row r="109" spans="1:15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</row>
    <row r="110" spans="1:15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</row>
    <row r="111" spans="1:15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</row>
    <row r="112" spans="1:15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</row>
    <row r="113" spans="1:15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</row>
    <row r="114" spans="1:15" ht="15.75">
      <c r="A114" s="80"/>
      <c r="B114" s="80"/>
      <c r="C114" s="81"/>
      <c r="D114" s="81"/>
      <c r="E114" s="82"/>
      <c r="F114" s="83"/>
      <c r="G114" s="83"/>
      <c r="H114" s="83"/>
      <c r="I114" s="83"/>
      <c r="J114" s="84"/>
      <c r="K114" s="84"/>
      <c r="L114" s="78"/>
      <c r="M114" s="78"/>
      <c r="N114" s="78"/>
      <c r="O114" s="78"/>
    </row>
    <row r="115" spans="1:15" ht="15.75">
      <c r="A115" s="73"/>
      <c r="B115" s="73"/>
      <c r="C115" s="74"/>
      <c r="D115" s="74"/>
      <c r="E115" s="75"/>
      <c r="F115" s="74"/>
      <c r="G115" s="74"/>
      <c r="H115" s="74"/>
      <c r="I115" s="74"/>
      <c r="J115" s="73"/>
      <c r="K115" s="73"/>
      <c r="L115" s="85"/>
      <c r="M115" s="85"/>
      <c r="N115" s="85"/>
      <c r="O115" s="85"/>
    </row>
    <row r="116" spans="1:15" ht="18.75">
      <c r="A116" s="87"/>
      <c r="B116" s="87"/>
      <c r="C116" s="88"/>
      <c r="D116" s="88"/>
      <c r="E116" s="89"/>
      <c r="F116" s="88"/>
      <c r="G116" s="88"/>
      <c r="H116" s="88"/>
      <c r="I116" s="88"/>
      <c r="J116" s="90"/>
      <c r="K116" s="90"/>
      <c r="L116" s="86"/>
      <c r="M116" s="86"/>
      <c r="N116" s="86"/>
      <c r="O116" s="86"/>
    </row>
    <row r="117" spans="1:15" ht="18.75">
      <c r="A117" s="87"/>
      <c r="B117" s="87"/>
      <c r="C117" s="88"/>
      <c r="D117" s="88"/>
      <c r="E117" s="89"/>
      <c r="F117" s="88"/>
      <c r="G117" s="88"/>
      <c r="H117" s="88"/>
      <c r="I117" s="88"/>
      <c r="J117" s="92"/>
      <c r="K117" s="92"/>
      <c r="L117" s="91"/>
      <c r="M117" s="91"/>
      <c r="N117" s="91"/>
      <c r="O117" s="91"/>
    </row>
    <row r="118" spans="1:15" ht="18.75">
      <c r="A118" s="73"/>
      <c r="B118" s="73"/>
      <c r="C118" s="74"/>
      <c r="D118" s="74"/>
      <c r="E118" s="75"/>
      <c r="F118" s="74"/>
      <c r="G118" s="74"/>
      <c r="H118" s="74"/>
      <c r="I118" s="74"/>
      <c r="J118" s="94"/>
      <c r="K118" s="94"/>
      <c r="L118" s="93"/>
      <c r="M118" s="93"/>
      <c r="N118" s="93"/>
      <c r="O118" s="93"/>
    </row>
    <row r="119" spans="1:15" ht="15.75">
      <c r="A119" s="73"/>
      <c r="B119" s="73"/>
      <c r="C119" s="96"/>
      <c r="D119" s="96"/>
      <c r="E119" s="75"/>
      <c r="F119" s="74"/>
      <c r="G119" s="74"/>
      <c r="H119" s="74"/>
      <c r="I119" s="74"/>
      <c r="J119" s="94"/>
      <c r="K119" s="94"/>
      <c r="L119" s="95"/>
      <c r="M119" s="95"/>
      <c r="N119" s="95"/>
      <c r="O119" s="95"/>
    </row>
    <row r="120" spans="1:15" ht="15.75">
      <c r="A120" s="73"/>
      <c r="B120" s="73"/>
      <c r="C120" s="74"/>
      <c r="D120" s="74"/>
      <c r="E120" s="75"/>
      <c r="F120" s="74"/>
      <c r="G120" s="74"/>
      <c r="H120" s="74"/>
      <c r="I120" s="74"/>
      <c r="J120" s="97"/>
      <c r="K120" s="97"/>
      <c r="L120" s="95"/>
      <c r="M120" s="95"/>
      <c r="N120" s="95"/>
      <c r="O120" s="95"/>
    </row>
    <row r="121" spans="1:15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8"/>
      <c r="M121" s="98"/>
      <c r="N121" s="98"/>
      <c r="O121" s="98"/>
    </row>
    <row r="122" spans="1:15" ht="15.75">
      <c r="A122" s="73"/>
      <c r="B122" s="73"/>
      <c r="C122" s="74"/>
      <c r="D122" s="74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</row>
    <row r="123" spans="1:15" ht="15.75">
      <c r="A123" s="73"/>
      <c r="B123" s="73"/>
      <c r="C123" s="74"/>
      <c r="D123" s="74"/>
      <c r="E123" s="75"/>
      <c r="F123" s="74"/>
      <c r="G123" s="74"/>
      <c r="H123" s="74"/>
      <c r="I123" s="74"/>
      <c r="J123" s="74"/>
      <c r="K123" s="74"/>
      <c r="L123" s="95"/>
      <c r="M123" s="95"/>
      <c r="N123" s="95"/>
      <c r="O123" s="95"/>
    </row>
    <row r="124" spans="1:15" ht="15.75">
      <c r="A124" s="73"/>
      <c r="B124" s="73"/>
      <c r="C124" s="74"/>
      <c r="D124" s="74"/>
      <c r="E124" s="75"/>
      <c r="F124" s="74"/>
      <c r="G124" s="74"/>
      <c r="H124" s="74"/>
      <c r="I124" s="74"/>
      <c r="J124" s="94"/>
      <c r="K124" s="94"/>
      <c r="L124" s="99"/>
      <c r="M124" s="99"/>
      <c r="N124" s="99"/>
      <c r="O124" s="99"/>
    </row>
    <row r="125" spans="1:15" ht="15.75">
      <c r="A125" s="73"/>
      <c r="B125" s="73"/>
      <c r="C125" s="74"/>
      <c r="D125" s="74"/>
      <c r="E125" s="75"/>
      <c r="F125" s="74"/>
      <c r="G125" s="74"/>
      <c r="H125" s="74"/>
      <c r="I125" s="74"/>
      <c r="J125" s="73"/>
      <c r="K125" s="73"/>
      <c r="L125" s="95"/>
      <c r="M125" s="95"/>
      <c r="N125" s="95"/>
      <c r="O125" s="95"/>
    </row>
    <row r="126" spans="1:15" ht="15.75">
      <c r="A126" s="73"/>
      <c r="B126" s="73"/>
      <c r="C126" s="74"/>
      <c r="D126" s="74"/>
      <c r="E126" s="75"/>
      <c r="F126" s="74"/>
      <c r="G126" s="74"/>
      <c r="H126" s="74"/>
      <c r="I126" s="74"/>
      <c r="J126" s="73"/>
      <c r="K126" s="73"/>
      <c r="L126" s="86"/>
      <c r="M126" s="86"/>
      <c r="N126" s="86"/>
      <c r="O126" s="86"/>
    </row>
    <row r="127" spans="1:15" ht="15.75">
      <c r="A127" s="73"/>
      <c r="B127" s="73"/>
      <c r="C127" s="74"/>
      <c r="D127" s="74"/>
      <c r="E127" s="75"/>
      <c r="F127" s="74"/>
      <c r="G127" s="74"/>
      <c r="H127" s="74"/>
      <c r="I127" s="74"/>
      <c r="J127" s="94"/>
      <c r="K127" s="94"/>
      <c r="L127" s="86"/>
      <c r="M127" s="86"/>
      <c r="N127" s="86"/>
      <c r="O127" s="86"/>
    </row>
    <row r="128" spans="1:15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95"/>
      <c r="M128" s="95"/>
      <c r="N128" s="95"/>
      <c r="O128" s="95"/>
    </row>
    <row r="129" spans="1:15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</row>
    <row r="130" spans="1:15" ht="15.75">
      <c r="A130" s="73"/>
      <c r="B130" s="73"/>
      <c r="C130" s="74"/>
      <c r="D130" s="74"/>
      <c r="E130" s="75"/>
      <c r="F130" s="74"/>
      <c r="G130" s="74"/>
      <c r="H130" s="74"/>
      <c r="I130" s="74"/>
      <c r="J130" s="73"/>
      <c r="K130" s="73"/>
      <c r="L130" s="86"/>
      <c r="M130" s="86"/>
      <c r="N130" s="86"/>
      <c r="O130" s="86"/>
    </row>
    <row r="131" spans="1:15" ht="15.75">
      <c r="A131" s="100"/>
      <c r="B131" s="100"/>
      <c r="C131" s="100"/>
      <c r="D131" s="100"/>
      <c r="E131" s="101"/>
      <c r="F131" s="100"/>
      <c r="G131" s="100"/>
      <c r="H131" s="100"/>
      <c r="I131" s="100"/>
      <c r="J131" s="100"/>
      <c r="K131" s="100"/>
      <c r="L131" s="86"/>
      <c r="M131" s="86"/>
      <c r="N131" s="86"/>
      <c r="O131" s="86"/>
    </row>
    <row r="132" spans="1:15" ht="12.75">
      <c r="A132" s="100"/>
      <c r="B132" s="100"/>
      <c r="C132" s="100"/>
      <c r="D132" s="100"/>
      <c r="E132" s="101"/>
      <c r="F132" s="100"/>
      <c r="G132" s="100"/>
      <c r="H132" s="100"/>
      <c r="I132" s="100"/>
      <c r="J132" s="100"/>
      <c r="K132" s="100"/>
      <c r="L132" s="102"/>
      <c r="M132" s="102"/>
      <c r="N132" s="102"/>
      <c r="O132" s="102"/>
    </row>
    <row r="133" spans="1:15" ht="12.75">
      <c r="A133" s="100"/>
      <c r="B133" s="100"/>
      <c r="C133" s="100"/>
      <c r="D133" s="100"/>
      <c r="E133" s="101"/>
      <c r="F133" s="100"/>
      <c r="G133" s="100"/>
      <c r="H133" s="100"/>
      <c r="I133" s="100"/>
      <c r="J133" s="100"/>
      <c r="K133" s="100"/>
      <c r="L133" s="102"/>
      <c r="M133" s="102"/>
      <c r="N133" s="102"/>
      <c r="O133" s="102"/>
    </row>
    <row r="134" spans="1:15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</row>
    <row r="135" spans="1:15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</row>
    <row r="136" spans="1:15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</row>
    <row r="137" spans="1:15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</row>
    <row r="138" spans="1:15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</row>
    <row r="139" spans="1:15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</row>
    <row r="140" spans="1:15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</row>
    <row r="141" spans="1:15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</row>
    <row r="142" spans="1:15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</row>
    <row r="143" spans="1:15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</row>
    <row r="144" spans="1:15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</row>
    <row r="145" spans="1:15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</row>
    <row r="146" spans="1:15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</row>
    <row r="147" spans="1:15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</row>
    <row r="148" spans="12:15" ht="12.75">
      <c r="L148" s="102"/>
      <c r="M148" s="102"/>
      <c r="N148" s="102"/>
      <c r="O148" s="102"/>
    </row>
  </sheetData>
  <sheetProtection selectLockedCells="1"/>
  <mergeCells count="10">
    <mergeCell ref="B12:P12"/>
    <mergeCell ref="B13:P13"/>
    <mergeCell ref="B14:P14"/>
    <mergeCell ref="B15:P15"/>
    <mergeCell ref="C28:D28"/>
    <mergeCell ref="A4:P4"/>
    <mergeCell ref="A5:P5"/>
    <mergeCell ref="B9:P9"/>
    <mergeCell ref="B10:P10"/>
    <mergeCell ref="B11:P11"/>
  </mergeCells>
  <dataValidations count="1">
    <dataValidation type="textLength" allowBlank="1" showInputMessage="1" showErrorMessage="1" errorTitle="Lưu ý:" error="Đề nghị các thầy cô không sủa chữa công thức" sqref="K29:K89">
      <formula1>111111</formula1>
      <formula2>222222</formula2>
    </dataValidation>
  </dataValidations>
  <printOptions horizontalCentered="1"/>
  <pageMargins left="0.25" right="0.25" top="0.37" bottom="0.21" header="0.2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2015-04-16T08:57:50Z</dcterms:modified>
  <cp:category/>
  <cp:version/>
  <cp:contentType/>
  <cp:contentStatus/>
</cp:coreProperties>
</file>